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mc:AlternateContent xmlns:mc="http://schemas.openxmlformats.org/markup-compatibility/2006">
    <mc:Choice Requires="x15">
      <x15ac:absPath xmlns:x15ac="http://schemas.microsoft.com/office/spreadsheetml/2010/11/ac" url="X:\2.午前・午後\2.委員会\02.定通体育大会委員会\定通体育大会\R１年度\北信越石川大会\R1北信越大会【申込書・承諾書】\"/>
    </mc:Choice>
  </mc:AlternateContent>
  <xr:revisionPtr revIDLastSave="0" documentId="13_ncr:1_{78492EC1-E9EB-4566-BE20-11DE66D165A8}" xr6:coauthVersionLast="36" xr6:coauthVersionMax="36" xr10:uidLastSave="{00000000-0000-0000-0000-000000000000}"/>
  <bookViews>
    <workbookView xWindow="0" yWindow="0" windowWidth="20490" windowHeight="7455" tabRatio="867" xr2:uid="{00000000-000D-0000-FFFF-FFFF00000000}"/>
  </bookViews>
  <sheets>
    <sheet name="流れ" sheetId="34" r:id="rId1"/>
    <sheet name="解説シート①" sheetId="31" r:id="rId2"/>
    <sheet name="コード表" sheetId="2" r:id="rId3"/>
    <sheet name="選手基本データ" sheetId="29" r:id="rId4"/>
    <sheet name="【承諾書】作成シート" sheetId="23" r:id="rId5"/>
    <sheet name="承諾書" sheetId="15" r:id="rId6"/>
    <sheet name="解説シート②" sheetId="33" r:id="rId7"/>
    <sheet name="【参加申込書】作成シート（事務局提出用）" sheetId="30" r:id="rId8"/>
  </sheets>
  <externalReferences>
    <externalReference r:id="rId9"/>
  </externalReferences>
  <definedNames>
    <definedName name="_xlnm._FilterDatabase" localSheetId="3" hidden="1">選手基本データ!$A$4:$P$85</definedName>
    <definedName name="_xlnm.Print_Area" localSheetId="7">'【参加申込書】作成シート（事務局提出用）'!$A$1:$P$29</definedName>
    <definedName name="_xlnm.Print_Area" localSheetId="4">【承諾書】作成シート!$A$1:$I$29</definedName>
    <definedName name="_xlnm.Print_Area" localSheetId="2">コード表!$A$1:$M$71</definedName>
    <definedName name="_xlnm.Print_Area" localSheetId="6">解説シート②!$A$1:$W$55</definedName>
    <definedName name="_xlnm.Print_Area" localSheetId="5">承諾書!$B$1:$AN$43</definedName>
    <definedName name="_xlnm.Print_Area" localSheetId="3">選手基本データ!$A$1:$P$85</definedName>
    <definedName name="_xlnm.Print_Area" localSheetId="0">流れ!$B$1:$P$20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9" i="30" l="1"/>
  <c r="E29" i="30"/>
  <c r="E28" i="30"/>
  <c r="C28" i="30"/>
  <c r="E27" i="30"/>
  <c r="C27" i="30"/>
  <c r="E26" i="30"/>
  <c r="C26" i="30"/>
  <c r="E25" i="30"/>
  <c r="C25" i="30"/>
  <c r="E24" i="30"/>
  <c r="C24" i="30"/>
  <c r="E23" i="30"/>
  <c r="C23" i="30"/>
  <c r="E22" i="30"/>
  <c r="C22" i="30"/>
  <c r="E21" i="30"/>
  <c r="C21" i="30"/>
  <c r="E20" i="30"/>
  <c r="C20" i="30"/>
  <c r="E19" i="30"/>
  <c r="C19" i="30"/>
  <c r="E18" i="30"/>
  <c r="C18" i="30"/>
  <c r="E17" i="30"/>
  <c r="C17" i="30"/>
  <c r="E16" i="30"/>
  <c r="C16" i="30"/>
  <c r="E15" i="30"/>
  <c r="C15" i="30"/>
  <c r="E14" i="30"/>
  <c r="C14" i="30"/>
  <c r="E13" i="30"/>
  <c r="C13" i="30"/>
  <c r="E12" i="30"/>
  <c r="C12" i="30"/>
  <c r="E11" i="30"/>
  <c r="C11" i="30"/>
  <c r="E10" i="30"/>
  <c r="C10" i="30"/>
  <c r="E9" i="30"/>
  <c r="C9" i="30"/>
  <c r="E8" i="30"/>
  <c r="C8" i="30"/>
  <c r="E7" i="30"/>
  <c r="C7" i="30"/>
  <c r="E6" i="30"/>
  <c r="C6" i="30"/>
  <c r="I12" i="29" l="1"/>
  <c r="I13" i="29"/>
  <c r="I14" i="29"/>
  <c r="I15" i="29"/>
  <c r="I16" i="29"/>
  <c r="I17" i="29"/>
  <c r="I18" i="29"/>
  <c r="I19" i="29"/>
  <c r="I20" i="29"/>
  <c r="I21" i="29"/>
  <c r="I22" i="29"/>
  <c r="I23" i="29"/>
  <c r="I24" i="29"/>
  <c r="I25" i="29"/>
  <c r="I26" i="29"/>
  <c r="I27" i="29"/>
  <c r="I28" i="29"/>
  <c r="I29" i="29"/>
  <c r="I30" i="29"/>
  <c r="I31" i="29"/>
  <c r="I32" i="29"/>
  <c r="I33" i="29"/>
  <c r="I34" i="29"/>
  <c r="I35" i="29"/>
  <c r="I36" i="29"/>
  <c r="I37" i="29"/>
  <c r="I38" i="29"/>
  <c r="I39" i="29"/>
  <c r="I40" i="29"/>
  <c r="I41" i="29"/>
  <c r="I42" i="29"/>
  <c r="I43" i="29"/>
  <c r="I44" i="29"/>
  <c r="I45" i="29"/>
  <c r="I46" i="29"/>
  <c r="I47" i="29"/>
  <c r="I48" i="29"/>
  <c r="I49" i="29"/>
  <c r="I50" i="29"/>
  <c r="I51" i="29"/>
  <c r="I52" i="29"/>
  <c r="I53" i="29"/>
  <c r="I54" i="29"/>
  <c r="I55" i="29"/>
  <c r="I56" i="29"/>
  <c r="I57" i="29"/>
  <c r="I58" i="29"/>
  <c r="I59" i="29"/>
  <c r="I60" i="29"/>
  <c r="I61" i="29"/>
  <c r="I62" i="29"/>
  <c r="I63" i="29"/>
  <c r="I64" i="29"/>
  <c r="I65" i="29"/>
  <c r="I66" i="29"/>
  <c r="I67" i="29"/>
  <c r="I68" i="29"/>
  <c r="I69" i="29"/>
  <c r="I70" i="29"/>
  <c r="I71" i="29"/>
  <c r="I72" i="29"/>
  <c r="I73" i="29"/>
  <c r="I74" i="29"/>
  <c r="I75" i="29"/>
  <c r="I76" i="29"/>
  <c r="I77" i="29"/>
  <c r="I78" i="29"/>
  <c r="I79" i="29"/>
  <c r="I80" i="29"/>
  <c r="I81" i="29"/>
  <c r="I82" i="29"/>
  <c r="I83" i="29"/>
  <c r="I84" i="29"/>
  <c r="I85" i="29"/>
  <c r="G12" i="29"/>
  <c r="G13" i="29"/>
  <c r="G14" i="29"/>
  <c r="G15" i="29"/>
  <c r="G16" i="29"/>
  <c r="G17" i="29"/>
  <c r="G18" i="29"/>
  <c r="G19" i="29"/>
  <c r="G20" i="29"/>
  <c r="G21" i="29"/>
  <c r="G22" i="29"/>
  <c r="G23" i="29"/>
  <c r="G24" i="29"/>
  <c r="G25" i="29"/>
  <c r="G26" i="29"/>
  <c r="G27" i="29"/>
  <c r="G28" i="29"/>
  <c r="G29" i="29"/>
  <c r="G30" i="29"/>
  <c r="G31" i="29"/>
  <c r="G32" i="29"/>
  <c r="G33" i="29"/>
  <c r="G34" i="29"/>
  <c r="G35" i="29"/>
  <c r="G36" i="29"/>
  <c r="G37" i="29"/>
  <c r="G38" i="29"/>
  <c r="G39" i="29"/>
  <c r="G40" i="29"/>
  <c r="G41" i="29"/>
  <c r="G42" i="29"/>
  <c r="G43" i="29"/>
  <c r="G44" i="29"/>
  <c r="G45" i="29"/>
  <c r="G46" i="29"/>
  <c r="G47" i="29"/>
  <c r="G48" i="29"/>
  <c r="G49" i="29"/>
  <c r="G50" i="29"/>
  <c r="G51" i="29"/>
  <c r="G52" i="29"/>
  <c r="G53" i="29"/>
  <c r="G54" i="29"/>
  <c r="G55" i="29"/>
  <c r="G56" i="29"/>
  <c r="G57" i="29"/>
  <c r="G58" i="29"/>
  <c r="G59" i="29"/>
  <c r="G60" i="29"/>
  <c r="G61" i="29"/>
  <c r="G62" i="29"/>
  <c r="G63" i="29"/>
  <c r="G64" i="29"/>
  <c r="G65" i="29"/>
  <c r="G66" i="29"/>
  <c r="G67" i="29"/>
  <c r="G68" i="29"/>
  <c r="G69" i="29"/>
  <c r="G70" i="29"/>
  <c r="G71" i="29"/>
  <c r="G72" i="29"/>
  <c r="G73" i="29"/>
  <c r="G74" i="29"/>
  <c r="G75" i="29"/>
  <c r="G76" i="29"/>
  <c r="G77" i="29"/>
  <c r="G78" i="29"/>
  <c r="G79" i="29"/>
  <c r="G80" i="29"/>
  <c r="G81" i="29"/>
  <c r="G82" i="29"/>
  <c r="G83" i="29"/>
  <c r="G84" i="29"/>
  <c r="G85" i="29"/>
  <c r="E12" i="29"/>
  <c r="E13" i="29"/>
  <c r="E14" i="29"/>
  <c r="E15" i="29"/>
  <c r="E16" i="29"/>
  <c r="E17" i="29"/>
  <c r="E18" i="29"/>
  <c r="E19" i="29"/>
  <c r="E20" i="29"/>
  <c r="E21" i="29"/>
  <c r="E22" i="29"/>
  <c r="E23" i="29"/>
  <c r="E24" i="29"/>
  <c r="E25" i="29"/>
  <c r="E26" i="29"/>
  <c r="E27" i="29"/>
  <c r="E28" i="29"/>
  <c r="E29" i="29"/>
  <c r="E30" i="29"/>
  <c r="E31" i="29"/>
  <c r="E32" i="29"/>
  <c r="E33" i="29"/>
  <c r="E34" i="29"/>
  <c r="E35" i="29"/>
  <c r="E36" i="29"/>
  <c r="E37" i="29"/>
  <c r="E38" i="29"/>
  <c r="E39" i="29"/>
  <c r="E40" i="29"/>
  <c r="E41" i="29"/>
  <c r="E42" i="29"/>
  <c r="E43" i="29"/>
  <c r="E44" i="29"/>
  <c r="E45" i="29"/>
  <c r="E46" i="29"/>
  <c r="E47" i="29"/>
  <c r="E48" i="29"/>
  <c r="E49" i="29"/>
  <c r="E50" i="29"/>
  <c r="E51" i="29"/>
  <c r="E52" i="29"/>
  <c r="E53" i="29"/>
  <c r="E54" i="29"/>
  <c r="E55" i="29"/>
  <c r="E56" i="29"/>
  <c r="E57" i="29"/>
  <c r="E58" i="29"/>
  <c r="E59" i="29"/>
  <c r="E60" i="29"/>
  <c r="E61" i="29"/>
  <c r="E62" i="29"/>
  <c r="E63" i="29"/>
  <c r="E64" i="29"/>
  <c r="E65" i="29"/>
  <c r="E66" i="29"/>
  <c r="E67" i="29"/>
  <c r="E68" i="29"/>
  <c r="E69" i="29"/>
  <c r="E70" i="29"/>
  <c r="E71" i="29"/>
  <c r="E72" i="29"/>
  <c r="E73" i="29"/>
  <c r="E74" i="29"/>
  <c r="E75" i="29"/>
  <c r="E76" i="29"/>
  <c r="E77" i="29"/>
  <c r="E78" i="29"/>
  <c r="E79" i="29"/>
  <c r="E80" i="29"/>
  <c r="E81" i="29"/>
  <c r="E82" i="29"/>
  <c r="E83" i="29"/>
  <c r="E84" i="29"/>
  <c r="E85" i="29"/>
  <c r="C12" i="29"/>
  <c r="C13" i="29"/>
  <c r="C14" i="29"/>
  <c r="C15" i="29"/>
  <c r="C16" i="29"/>
  <c r="C17" i="29"/>
  <c r="C18" i="29"/>
  <c r="C19" i="29"/>
  <c r="C20" i="29"/>
  <c r="C21" i="29"/>
  <c r="C22" i="29"/>
  <c r="C23" i="29"/>
  <c r="C24" i="29"/>
  <c r="C25" i="29"/>
  <c r="C26" i="29"/>
  <c r="C27" i="29"/>
  <c r="C28" i="29"/>
  <c r="C29" i="29"/>
  <c r="C30" i="29"/>
  <c r="C31" i="29"/>
  <c r="C32" i="29"/>
  <c r="C33" i="29"/>
  <c r="C34" i="29"/>
  <c r="C35" i="29"/>
  <c r="C36" i="29"/>
  <c r="C37" i="29"/>
  <c r="C38" i="29"/>
  <c r="C39" i="29"/>
  <c r="C40" i="29"/>
  <c r="C41" i="29"/>
  <c r="C42" i="29"/>
  <c r="C43" i="29"/>
  <c r="C44" i="29"/>
  <c r="C45" i="29"/>
  <c r="C46" i="29"/>
  <c r="C47" i="29"/>
  <c r="C48" i="29"/>
  <c r="C49" i="29"/>
  <c r="C50" i="29"/>
  <c r="C51" i="29"/>
  <c r="C52" i="29"/>
  <c r="C53" i="29"/>
  <c r="C54" i="29"/>
  <c r="C55" i="29"/>
  <c r="C56" i="29"/>
  <c r="C57" i="29"/>
  <c r="C58" i="29"/>
  <c r="C59" i="29"/>
  <c r="C60" i="29"/>
  <c r="C61" i="29"/>
  <c r="C62" i="29"/>
  <c r="C63" i="29"/>
  <c r="C64" i="29"/>
  <c r="C65" i="29"/>
  <c r="C66" i="29"/>
  <c r="C67" i="29"/>
  <c r="C68" i="29"/>
  <c r="C69" i="29"/>
  <c r="C70" i="29"/>
  <c r="C71" i="29"/>
  <c r="C72" i="29"/>
  <c r="C73" i="29"/>
  <c r="C74" i="29"/>
  <c r="C75" i="29"/>
  <c r="C76" i="29"/>
  <c r="C77" i="29"/>
  <c r="C78" i="29"/>
  <c r="C79" i="29"/>
  <c r="C80" i="29"/>
  <c r="C81" i="29"/>
  <c r="C82" i="29"/>
  <c r="C83" i="29"/>
  <c r="C84" i="29"/>
  <c r="C85" i="29"/>
  <c r="W24" i="15" l="1"/>
  <c r="AJ41" i="15" l="1"/>
  <c r="AJ40" i="15"/>
  <c r="AJ39" i="15"/>
  <c r="AJ38" i="15"/>
  <c r="AJ37" i="15"/>
  <c r="AJ36" i="15"/>
  <c r="AJ35" i="15"/>
  <c r="AJ34" i="15"/>
  <c r="AJ33" i="15"/>
  <c r="AJ32" i="15"/>
  <c r="AJ31" i="15"/>
  <c r="AJ30" i="15"/>
  <c r="AJ29" i="15"/>
  <c r="AJ28" i="15"/>
  <c r="AJ27" i="15"/>
  <c r="AJ26" i="15"/>
  <c r="AJ25" i="15"/>
  <c r="AJ24" i="15"/>
  <c r="AJ23" i="15"/>
  <c r="AJ22" i="15"/>
  <c r="AJ21" i="15"/>
  <c r="AE41" i="15"/>
  <c r="AE40" i="15"/>
  <c r="AE39" i="15"/>
  <c r="AE38" i="15"/>
  <c r="AE37" i="15"/>
  <c r="AE36" i="15"/>
  <c r="AE35" i="15"/>
  <c r="AE34" i="15"/>
  <c r="AE33" i="15"/>
  <c r="AE32" i="15"/>
  <c r="AE31" i="15"/>
  <c r="AE30" i="15"/>
  <c r="AE29" i="15"/>
  <c r="AE28" i="15"/>
  <c r="AE27" i="15"/>
  <c r="AE26" i="15"/>
  <c r="AE25" i="15"/>
  <c r="AE24" i="15"/>
  <c r="AE23" i="15"/>
  <c r="AE22" i="15"/>
  <c r="AE21" i="15"/>
  <c r="Z41" i="15"/>
  <c r="Z40" i="15"/>
  <c r="Z39" i="15"/>
  <c r="Z38" i="15"/>
  <c r="Z37" i="15"/>
  <c r="Z36" i="15"/>
  <c r="Z35" i="15"/>
  <c r="Z34" i="15"/>
  <c r="Z33" i="15"/>
  <c r="Z32" i="15"/>
  <c r="Z31" i="15"/>
  <c r="Z30" i="15"/>
  <c r="Z29" i="15"/>
  <c r="Z28" i="15"/>
  <c r="Z27" i="15"/>
  <c r="Z26" i="15"/>
  <c r="Z25" i="15"/>
  <c r="Z24" i="15"/>
  <c r="Z23" i="15"/>
  <c r="Z22" i="15"/>
  <c r="Z21" i="15"/>
  <c r="W41" i="15"/>
  <c r="W40" i="15"/>
  <c r="W39" i="15"/>
  <c r="W38" i="15"/>
  <c r="W37" i="15"/>
  <c r="W36" i="15"/>
  <c r="W35" i="15"/>
  <c r="W34" i="15"/>
  <c r="W33" i="15"/>
  <c r="W32" i="15"/>
  <c r="W31" i="15"/>
  <c r="W30" i="15"/>
  <c r="W29" i="15"/>
  <c r="W28" i="15"/>
  <c r="W27" i="15"/>
  <c r="W26" i="15"/>
  <c r="W25" i="15"/>
  <c r="W23" i="15"/>
  <c r="W22" i="15"/>
  <c r="W21" i="15"/>
  <c r="O41" i="15"/>
  <c r="O40" i="15"/>
  <c r="O39" i="15"/>
  <c r="O38" i="15"/>
  <c r="O37" i="15"/>
  <c r="O36" i="15"/>
  <c r="O35" i="15"/>
  <c r="O34" i="15"/>
  <c r="O33" i="15"/>
  <c r="O32" i="15"/>
  <c r="O31" i="15"/>
  <c r="O30" i="15"/>
  <c r="O29" i="15"/>
  <c r="O28" i="15"/>
  <c r="O27" i="15"/>
  <c r="O26" i="15"/>
  <c r="O25" i="15"/>
  <c r="O24" i="15"/>
  <c r="O23" i="15"/>
  <c r="O22" i="15"/>
  <c r="O21" i="15"/>
  <c r="B41" i="15"/>
  <c r="B40" i="15"/>
  <c r="B39" i="15"/>
  <c r="B38" i="15"/>
  <c r="B37" i="15"/>
  <c r="B36" i="15"/>
  <c r="B35" i="15"/>
  <c r="B34" i="15"/>
  <c r="B33" i="15"/>
  <c r="B32" i="15"/>
  <c r="B31" i="15"/>
  <c r="B30" i="15"/>
  <c r="B29" i="15"/>
  <c r="B28" i="15"/>
  <c r="B27" i="15"/>
  <c r="B26" i="15"/>
  <c r="B25" i="15"/>
  <c r="F41" i="15"/>
  <c r="F40" i="15"/>
  <c r="F39" i="15"/>
  <c r="F38" i="15"/>
  <c r="F37" i="15"/>
  <c r="F36" i="15"/>
  <c r="F35" i="15"/>
  <c r="F34" i="15"/>
  <c r="F33" i="15"/>
  <c r="F32" i="15"/>
  <c r="F31" i="15"/>
  <c r="F30" i="15"/>
  <c r="F29" i="15"/>
  <c r="F28" i="15"/>
  <c r="F27" i="15"/>
  <c r="F26" i="15"/>
  <c r="F25" i="15"/>
  <c r="F24" i="15"/>
  <c r="F23" i="15"/>
  <c r="F22" i="15"/>
  <c r="F21" i="15"/>
  <c r="B24" i="15"/>
  <c r="B23" i="15"/>
  <c r="B22" i="15"/>
  <c r="B21" i="15"/>
  <c r="I8" i="29" l="1"/>
  <c r="I9" i="29"/>
  <c r="I10" i="29"/>
  <c r="I7" i="29"/>
  <c r="E8" i="29" l="1"/>
  <c r="E9" i="29"/>
  <c r="E10" i="29"/>
  <c r="E7" i="29"/>
  <c r="C8" i="29"/>
  <c r="C9" i="29"/>
  <c r="C10" i="29"/>
  <c r="C7" i="29"/>
  <c r="D9" i="23"/>
  <c r="D8" i="23"/>
  <c r="D7" i="23"/>
  <c r="D6" i="23"/>
  <c r="M36" i="2" l="1"/>
  <c r="AG6" i="15" l="1"/>
  <c r="AD4" i="15"/>
  <c r="Q4" i="15"/>
  <c r="G4" i="15"/>
  <c r="Z16" i="15" l="1"/>
  <c r="Z15" i="15"/>
  <c r="G16" i="15"/>
  <c r="G15" i="15"/>
  <c r="AA11" i="15"/>
  <c r="AA10" i="15"/>
  <c r="M4" i="2" l="1"/>
  <c r="M5" i="2"/>
  <c r="M6" i="2"/>
  <c r="M7" i="2"/>
  <c r="M8" i="2"/>
  <c r="M9" i="2"/>
  <c r="M10" i="2"/>
  <c r="M11" i="2"/>
  <c r="M12" i="2"/>
  <c r="M13" i="2"/>
  <c r="M14" i="2"/>
  <c r="M15" i="2"/>
  <c r="D10" i="23" s="1"/>
  <c r="I10" i="15" s="1"/>
  <c r="M16" i="2"/>
  <c r="M17" i="2"/>
  <c r="M18" i="2"/>
  <c r="M20" i="2"/>
  <c r="M21" i="2"/>
  <c r="M22" i="2"/>
  <c r="M23" i="2"/>
  <c r="M24" i="2"/>
  <c r="M25" i="2"/>
  <c r="M26" i="2"/>
  <c r="M27" i="2"/>
  <c r="M28" i="2"/>
  <c r="M29" i="2"/>
  <c r="M30" i="2"/>
  <c r="M31" i="2"/>
  <c r="M32" i="2"/>
  <c r="M33" i="2"/>
  <c r="M34" i="2"/>
  <c r="M35" i="2"/>
  <c r="M37" i="2"/>
  <c r="M38" i="2"/>
  <c r="M39" i="2"/>
  <c r="M40" i="2"/>
  <c r="M41" i="2"/>
  <c r="M42" i="2"/>
  <c r="M43" i="2"/>
  <c r="M44" i="2"/>
  <c r="M45" i="2"/>
  <c r="M46" i="2"/>
  <c r="M47" i="2"/>
  <c r="M48" i="2"/>
  <c r="M49" i="2"/>
  <c r="M50" i="2"/>
  <c r="M51" i="2"/>
  <c r="M52" i="2"/>
  <c r="M53" i="2"/>
  <c r="M54" i="2"/>
  <c r="M55" i="2"/>
  <c r="M56" i="2"/>
  <c r="M57" i="2"/>
  <c r="M58" i="2"/>
  <c r="M59" i="2"/>
  <c r="M60" i="2"/>
  <c r="M61" i="2"/>
  <c r="M62" i="2"/>
  <c r="M63" i="2"/>
  <c r="M64" i="2"/>
  <c r="M65" i="2"/>
  <c r="M66" i="2"/>
  <c r="M67" i="2"/>
  <c r="M68" i="2"/>
  <c r="M69" i="2"/>
  <c r="M70" i="2"/>
  <c r="M71" i="2"/>
  <c r="M3" i="2"/>
  <c r="G8" i="29" l="1"/>
  <c r="G10" i="29"/>
  <c r="G7" i="29"/>
  <c r="G9" i="29"/>
</calcChain>
</file>

<file path=xl/sharedStrings.xml><?xml version="1.0" encoding="utf-8"?>
<sst xmlns="http://schemas.openxmlformats.org/spreadsheetml/2006/main" count="388" uniqueCount="282">
  <si>
    <t>氏名</t>
    <rPh sb="0" eb="2">
      <t>シメイ</t>
    </rPh>
    <phoneticPr fontId="1"/>
  </si>
  <si>
    <t>新潟県立新潟翠江高等学校（定時制）</t>
    <rPh sb="0" eb="3">
      <t>ニイガタケン</t>
    </rPh>
    <rPh sb="3" eb="4">
      <t>リツ</t>
    </rPh>
    <rPh sb="4" eb="8">
      <t>ニイガタスイコウ</t>
    </rPh>
    <rPh sb="8" eb="12">
      <t>コウトウガッコウ</t>
    </rPh>
    <rPh sb="13" eb="14">
      <t>テイ</t>
    </rPh>
    <rPh sb="14" eb="16">
      <t>ジセイ</t>
    </rPh>
    <phoneticPr fontId="4"/>
  </si>
  <si>
    <t>新潟県立新潟翠江高等学校（通信制）</t>
    <rPh sb="0" eb="3">
      <t>ニイガタケン</t>
    </rPh>
    <rPh sb="3" eb="4">
      <t>リツ</t>
    </rPh>
    <rPh sb="4" eb="8">
      <t>ニイガタスイコウ</t>
    </rPh>
    <rPh sb="8" eb="12">
      <t>コウトウガッコウ</t>
    </rPh>
    <rPh sb="13" eb="16">
      <t>ツウシンセイ</t>
    </rPh>
    <phoneticPr fontId="4"/>
  </si>
  <si>
    <t>新潟県立新発田南高等学校豊浦分校</t>
    <rPh sb="0" eb="4">
      <t>ニイガタケンリツ</t>
    </rPh>
    <rPh sb="4" eb="7">
      <t>シバタ</t>
    </rPh>
    <rPh sb="7" eb="8">
      <t>ミナミ</t>
    </rPh>
    <rPh sb="8" eb="12">
      <t>コウトウガッコウ</t>
    </rPh>
    <rPh sb="12" eb="14">
      <t>トヨウラ</t>
    </rPh>
    <rPh sb="14" eb="16">
      <t>ブンコウ</t>
    </rPh>
    <phoneticPr fontId="4"/>
  </si>
  <si>
    <t>新潟県立荒川高等学校</t>
    <rPh sb="0" eb="3">
      <t>ニイガタケン</t>
    </rPh>
    <rPh sb="3" eb="4">
      <t>リツ</t>
    </rPh>
    <rPh sb="4" eb="6">
      <t>アラカワ</t>
    </rPh>
    <rPh sb="6" eb="10">
      <t>コウトウガッコウ</t>
    </rPh>
    <phoneticPr fontId="4"/>
  </si>
  <si>
    <t>新潟県立長岡明徳高等学校</t>
    <rPh sb="0" eb="2">
      <t>ニイガタ</t>
    </rPh>
    <rPh sb="2" eb="4">
      <t>ケンリツ</t>
    </rPh>
    <rPh sb="4" eb="6">
      <t>ナガオカ</t>
    </rPh>
    <rPh sb="6" eb="8">
      <t>メイトク</t>
    </rPh>
    <rPh sb="8" eb="12">
      <t>コウトウガッコウ</t>
    </rPh>
    <phoneticPr fontId="4"/>
  </si>
  <si>
    <t>新潟県立堀之内高等学校</t>
    <rPh sb="0" eb="4">
      <t>ニイガタケンリツ</t>
    </rPh>
    <rPh sb="4" eb="7">
      <t>ホリノウチ</t>
    </rPh>
    <rPh sb="7" eb="11">
      <t>コウトウガッコウ</t>
    </rPh>
    <phoneticPr fontId="4"/>
  </si>
  <si>
    <t>新潟県立十日町高等学校(定時制)</t>
    <rPh sb="0" eb="4">
      <t>ニイガタケンリツ</t>
    </rPh>
    <rPh sb="4" eb="7">
      <t>トオカマチ</t>
    </rPh>
    <rPh sb="7" eb="11">
      <t>コウトウガッコウ</t>
    </rPh>
    <rPh sb="12" eb="15">
      <t>テイジセイ</t>
    </rPh>
    <phoneticPr fontId="4"/>
  </si>
  <si>
    <t>新潟県立出雲崎高等学校</t>
    <rPh sb="0" eb="4">
      <t>ニイガタケンリツ</t>
    </rPh>
    <rPh sb="4" eb="7">
      <t>イズモザキ</t>
    </rPh>
    <rPh sb="7" eb="11">
      <t>コウトウガッコウ</t>
    </rPh>
    <phoneticPr fontId="4"/>
  </si>
  <si>
    <t>新潟県立高田南城高等学校（定時制）</t>
    <rPh sb="0" eb="4">
      <t>ニイガタケンリツ</t>
    </rPh>
    <rPh sb="4" eb="6">
      <t>タカダ</t>
    </rPh>
    <rPh sb="6" eb="7">
      <t>ミナミ</t>
    </rPh>
    <rPh sb="7" eb="8">
      <t>シロ</t>
    </rPh>
    <rPh sb="8" eb="12">
      <t>コウトウガッコウ</t>
    </rPh>
    <rPh sb="13" eb="14">
      <t>テイ</t>
    </rPh>
    <rPh sb="14" eb="16">
      <t>ジセイ</t>
    </rPh>
    <phoneticPr fontId="4"/>
  </si>
  <si>
    <t>新潟県立高田南城高等学校（通信制）</t>
    <rPh sb="0" eb="4">
      <t>ニイガタケンリツ</t>
    </rPh>
    <rPh sb="4" eb="6">
      <t>タカダ</t>
    </rPh>
    <rPh sb="6" eb="7">
      <t>ミナミ</t>
    </rPh>
    <rPh sb="7" eb="8">
      <t>シロ</t>
    </rPh>
    <rPh sb="8" eb="12">
      <t>コウトウガッコウ</t>
    </rPh>
    <rPh sb="13" eb="16">
      <t>ツウシンセイ</t>
    </rPh>
    <phoneticPr fontId="4"/>
  </si>
  <si>
    <t>新潟市立明鏡高等学校</t>
    <rPh sb="0" eb="3">
      <t>ニイガタシ</t>
    </rPh>
    <rPh sb="3" eb="4">
      <t>リツ</t>
    </rPh>
    <rPh sb="4" eb="6">
      <t>メイキョウ</t>
    </rPh>
    <rPh sb="6" eb="10">
      <t>コウトウガッコウ</t>
    </rPh>
    <phoneticPr fontId="4"/>
  </si>
  <si>
    <t>開志学園高等学校</t>
    <rPh sb="0" eb="2">
      <t>カイシ</t>
    </rPh>
    <rPh sb="2" eb="4">
      <t>ガクエン</t>
    </rPh>
    <rPh sb="4" eb="8">
      <t>コウトウガッコウ</t>
    </rPh>
    <phoneticPr fontId="4"/>
  </si>
  <si>
    <t>長岡英智高等学校</t>
    <rPh sb="0" eb="2">
      <t>ナガオカ</t>
    </rPh>
    <rPh sb="2" eb="4">
      <t>エイチ</t>
    </rPh>
    <rPh sb="4" eb="8">
      <t>コウトウガッコウ</t>
    </rPh>
    <phoneticPr fontId="4"/>
  </si>
  <si>
    <t>新潟県立佐渡高等学校相川分校</t>
    <rPh sb="0" eb="4">
      <t>ニイガタケンリツ</t>
    </rPh>
    <rPh sb="4" eb="6">
      <t>サド</t>
    </rPh>
    <rPh sb="6" eb="10">
      <t>コウトウガッコウ</t>
    </rPh>
    <rPh sb="10" eb="12">
      <t>アイカワ</t>
    </rPh>
    <rPh sb="12" eb="14">
      <t>ブンコウ</t>
    </rPh>
    <phoneticPr fontId="4"/>
  </si>
  <si>
    <t>新潟県立西新発田高等学校(定時制)</t>
    <rPh sb="0" eb="4">
      <t>ニイガタケンリツ</t>
    </rPh>
    <rPh sb="4" eb="8">
      <t>ニシシバタ</t>
    </rPh>
    <rPh sb="8" eb="12">
      <t>コウトウガッコウ</t>
    </rPh>
    <rPh sb="13" eb="16">
      <t>テイジセイ</t>
    </rPh>
    <phoneticPr fontId="4"/>
  </si>
  <si>
    <t>富山県立新川みどり野高等学校</t>
    <rPh sb="0" eb="2">
      <t>トヤマ</t>
    </rPh>
    <rPh sb="2" eb="4">
      <t>ケンリツ</t>
    </rPh>
    <rPh sb="10" eb="12">
      <t>コウトウ</t>
    </rPh>
    <rPh sb="12" eb="14">
      <t>ガッコウ</t>
    </rPh>
    <phoneticPr fontId="4"/>
  </si>
  <si>
    <t>富山県立富山工業高等学校</t>
    <rPh sb="0" eb="2">
      <t>トヤマ</t>
    </rPh>
    <rPh sb="2" eb="4">
      <t>ケンリツ</t>
    </rPh>
    <rPh sb="8" eb="10">
      <t>コウトウ</t>
    </rPh>
    <rPh sb="10" eb="12">
      <t>ガッコウ</t>
    </rPh>
    <phoneticPr fontId="4"/>
  </si>
  <si>
    <t>富山県立雄峰高等学校</t>
    <rPh sb="0" eb="2">
      <t>トヤマ</t>
    </rPh>
    <rPh sb="2" eb="4">
      <t>ケンリツ</t>
    </rPh>
    <rPh sb="6" eb="8">
      <t>コウトウ</t>
    </rPh>
    <rPh sb="8" eb="10">
      <t>ガッコウ</t>
    </rPh>
    <phoneticPr fontId="4"/>
  </si>
  <si>
    <t>富山県立雄峰高等学校（昼）</t>
    <rPh sb="0" eb="2">
      <t>トヤマ</t>
    </rPh>
    <rPh sb="2" eb="4">
      <t>ケンリツ</t>
    </rPh>
    <rPh sb="6" eb="8">
      <t>コウトウ</t>
    </rPh>
    <rPh sb="8" eb="10">
      <t>ガッコウ</t>
    </rPh>
    <rPh sb="11" eb="12">
      <t>ヒル</t>
    </rPh>
    <phoneticPr fontId="4"/>
  </si>
  <si>
    <t>富山県立雄峰高等学校（夜）</t>
    <rPh sb="0" eb="2">
      <t>トヤマ</t>
    </rPh>
    <rPh sb="2" eb="4">
      <t>ケンリツ</t>
    </rPh>
    <rPh sb="6" eb="8">
      <t>コウトウ</t>
    </rPh>
    <rPh sb="8" eb="10">
      <t>ガッコウ</t>
    </rPh>
    <rPh sb="11" eb="12">
      <t>ヨル</t>
    </rPh>
    <phoneticPr fontId="4"/>
  </si>
  <si>
    <t>富山県立雄峰高等学校（通）</t>
    <rPh sb="0" eb="2">
      <t>トヤマ</t>
    </rPh>
    <rPh sb="2" eb="4">
      <t>ケンリツ</t>
    </rPh>
    <rPh sb="6" eb="8">
      <t>コウトウ</t>
    </rPh>
    <rPh sb="8" eb="10">
      <t>ガッコウ</t>
    </rPh>
    <rPh sb="11" eb="12">
      <t>ツウ</t>
    </rPh>
    <phoneticPr fontId="4"/>
  </si>
  <si>
    <t>富山県立志貴野高等学校</t>
    <rPh sb="0" eb="2">
      <t>トヤマ</t>
    </rPh>
    <rPh sb="2" eb="4">
      <t>ケンリツ</t>
    </rPh>
    <rPh sb="7" eb="9">
      <t>コウトウ</t>
    </rPh>
    <rPh sb="9" eb="11">
      <t>ガッコウ</t>
    </rPh>
    <phoneticPr fontId="4"/>
  </si>
  <si>
    <t>富山県立小矢部園芸高等学校</t>
    <rPh sb="0" eb="2">
      <t>トヤマ</t>
    </rPh>
    <rPh sb="2" eb="4">
      <t>ケンリツ</t>
    </rPh>
    <rPh sb="9" eb="11">
      <t>コウトウ</t>
    </rPh>
    <rPh sb="11" eb="13">
      <t>ガッコウ</t>
    </rPh>
    <phoneticPr fontId="4"/>
  </si>
  <si>
    <t>富山県立となみ野高等学校</t>
    <rPh sb="0" eb="2">
      <t>トヤマ</t>
    </rPh>
    <rPh sb="2" eb="4">
      <t>ケンリツ</t>
    </rPh>
    <rPh sb="8" eb="10">
      <t>コウトウ</t>
    </rPh>
    <rPh sb="10" eb="12">
      <t>ガッコウ</t>
    </rPh>
    <phoneticPr fontId="4"/>
  </si>
  <si>
    <t>星槎国際高等学校 富山</t>
  </si>
  <si>
    <t>中野立志舘高校</t>
    <rPh sb="0" eb="2">
      <t>ナカノ</t>
    </rPh>
    <rPh sb="2" eb="5">
      <t>リッシカン</t>
    </rPh>
    <rPh sb="5" eb="7">
      <t>コウコウ</t>
    </rPh>
    <phoneticPr fontId="1"/>
  </si>
  <si>
    <t>長野吉田高校</t>
    <rPh sb="0" eb="2">
      <t>ナガノ</t>
    </rPh>
    <rPh sb="2" eb="4">
      <t>ヨシダ</t>
    </rPh>
    <rPh sb="4" eb="6">
      <t>コウコウ</t>
    </rPh>
    <phoneticPr fontId="1"/>
  </si>
  <si>
    <t>長野高校</t>
    <rPh sb="0" eb="2">
      <t>ナガノ</t>
    </rPh>
    <rPh sb="2" eb="4">
      <t>コウコウ</t>
    </rPh>
    <phoneticPr fontId="1"/>
  </si>
  <si>
    <t>長野西高校</t>
    <rPh sb="0" eb="2">
      <t>ナガノ</t>
    </rPh>
    <rPh sb="2" eb="3">
      <t>ニシ</t>
    </rPh>
    <rPh sb="3" eb="5">
      <t>コウコウ</t>
    </rPh>
    <phoneticPr fontId="1"/>
  </si>
  <si>
    <t>長野工業高校</t>
    <rPh sb="0" eb="2">
      <t>ナガノ</t>
    </rPh>
    <rPh sb="2" eb="4">
      <t>コウギョウ</t>
    </rPh>
    <rPh sb="4" eb="6">
      <t>コウコウ</t>
    </rPh>
    <phoneticPr fontId="1"/>
  </si>
  <si>
    <t>篠ノ井高校</t>
    <rPh sb="0" eb="3">
      <t>シノノイ</t>
    </rPh>
    <rPh sb="3" eb="5">
      <t>コウコウ</t>
    </rPh>
    <phoneticPr fontId="1"/>
  </si>
  <si>
    <t>上田千曲高校</t>
    <rPh sb="0" eb="2">
      <t>ウエダ</t>
    </rPh>
    <rPh sb="2" eb="4">
      <t>チクマ</t>
    </rPh>
    <rPh sb="4" eb="6">
      <t>コウコウ</t>
    </rPh>
    <phoneticPr fontId="1"/>
  </si>
  <si>
    <t>上田高校</t>
    <rPh sb="0" eb="2">
      <t>ウエダ</t>
    </rPh>
    <rPh sb="2" eb="4">
      <t>コウコウ</t>
    </rPh>
    <phoneticPr fontId="1"/>
  </si>
  <si>
    <t>東御清翔高校</t>
    <rPh sb="0" eb="1">
      <t>ヒガシ</t>
    </rPh>
    <rPh sb="1" eb="2">
      <t>ゴ</t>
    </rPh>
    <rPh sb="2" eb="3">
      <t>セイ</t>
    </rPh>
    <rPh sb="3" eb="4">
      <t>ショウ</t>
    </rPh>
    <rPh sb="4" eb="6">
      <t>コウコウ</t>
    </rPh>
    <phoneticPr fontId="1"/>
  </si>
  <si>
    <t>小諸商業高校</t>
    <rPh sb="0" eb="2">
      <t>コモロ</t>
    </rPh>
    <rPh sb="2" eb="4">
      <t>ショウギョウ</t>
    </rPh>
    <rPh sb="4" eb="6">
      <t>コウコウ</t>
    </rPh>
    <phoneticPr fontId="1"/>
  </si>
  <si>
    <t>野沢南高校</t>
    <rPh sb="0" eb="2">
      <t>ノザワ</t>
    </rPh>
    <rPh sb="2" eb="3">
      <t>ミナミ</t>
    </rPh>
    <rPh sb="3" eb="5">
      <t>コウコウ</t>
    </rPh>
    <phoneticPr fontId="1"/>
  </si>
  <si>
    <t>諏訪実業高校</t>
    <rPh sb="0" eb="2">
      <t>スワ</t>
    </rPh>
    <rPh sb="2" eb="4">
      <t>ジツギョウ</t>
    </rPh>
    <rPh sb="4" eb="6">
      <t>コウコウ</t>
    </rPh>
    <phoneticPr fontId="1"/>
  </si>
  <si>
    <t>箕輪進修高校</t>
    <rPh sb="0" eb="2">
      <t>ミノワ</t>
    </rPh>
    <rPh sb="2" eb="3">
      <t>シン</t>
    </rPh>
    <rPh sb="3" eb="4">
      <t>シュウ</t>
    </rPh>
    <rPh sb="4" eb="6">
      <t>コウコウ</t>
    </rPh>
    <phoneticPr fontId="1"/>
  </si>
  <si>
    <t>赤穂高校</t>
    <rPh sb="0" eb="2">
      <t>アコウ</t>
    </rPh>
    <rPh sb="2" eb="4">
      <t>コウコウ</t>
    </rPh>
    <phoneticPr fontId="1"/>
  </si>
  <si>
    <t>飯田OIDE長姫高校</t>
    <rPh sb="0" eb="2">
      <t>イイダ</t>
    </rPh>
    <rPh sb="6" eb="7">
      <t>ナガ</t>
    </rPh>
    <rPh sb="7" eb="8">
      <t>ヒメ</t>
    </rPh>
    <rPh sb="8" eb="10">
      <t>コウコウ</t>
    </rPh>
    <phoneticPr fontId="1"/>
  </si>
  <si>
    <t>木曽青峰高校</t>
    <rPh sb="0" eb="2">
      <t>キソ</t>
    </rPh>
    <rPh sb="2" eb="3">
      <t>アオ</t>
    </rPh>
    <rPh sb="3" eb="4">
      <t>ミネ</t>
    </rPh>
    <rPh sb="4" eb="6">
      <t>コウコウ</t>
    </rPh>
    <phoneticPr fontId="1"/>
  </si>
  <si>
    <t>松本筑摩高校（昼）</t>
    <rPh sb="0" eb="2">
      <t>マツモト</t>
    </rPh>
    <rPh sb="2" eb="4">
      <t>チクマ</t>
    </rPh>
    <rPh sb="4" eb="6">
      <t>コウコウ</t>
    </rPh>
    <rPh sb="7" eb="8">
      <t>ヒル</t>
    </rPh>
    <phoneticPr fontId="1"/>
  </si>
  <si>
    <t>松本筑摩高校（夜）</t>
    <rPh sb="0" eb="2">
      <t>マツモト</t>
    </rPh>
    <rPh sb="2" eb="4">
      <t>チクマ</t>
    </rPh>
    <rPh sb="4" eb="6">
      <t>コウコウ</t>
    </rPh>
    <rPh sb="7" eb="8">
      <t>ヨル</t>
    </rPh>
    <phoneticPr fontId="1"/>
  </si>
  <si>
    <t>池田工業高校</t>
    <rPh sb="0" eb="2">
      <t>イケダ</t>
    </rPh>
    <rPh sb="2" eb="4">
      <t>コウギョウ</t>
    </rPh>
    <rPh sb="4" eb="6">
      <t>コウコウ</t>
    </rPh>
    <phoneticPr fontId="1"/>
  </si>
  <si>
    <t>地球環境高校</t>
    <rPh sb="0" eb="2">
      <t>チキュウ</t>
    </rPh>
    <rPh sb="2" eb="4">
      <t>カンキョウ</t>
    </rPh>
    <rPh sb="4" eb="6">
      <t>コウコウ</t>
    </rPh>
    <phoneticPr fontId="1"/>
  </si>
  <si>
    <t>信濃むつみ高校</t>
    <rPh sb="0" eb="2">
      <t>シナノ</t>
    </rPh>
    <rPh sb="5" eb="7">
      <t>コウコウ</t>
    </rPh>
    <phoneticPr fontId="1"/>
  </si>
  <si>
    <t>さくら国際高校</t>
    <rPh sb="3" eb="5">
      <t>コクサイ</t>
    </rPh>
    <rPh sb="5" eb="7">
      <t>コウコウ</t>
    </rPh>
    <phoneticPr fontId="1"/>
  </si>
  <si>
    <t>松本国際高校</t>
    <rPh sb="0" eb="2">
      <t>マツモト</t>
    </rPh>
    <rPh sb="2" eb="4">
      <t>コクサイ</t>
    </rPh>
    <rPh sb="4" eb="6">
      <t>コウコウ</t>
    </rPh>
    <phoneticPr fontId="1"/>
  </si>
  <si>
    <t>つくば開成学園高校</t>
    <rPh sb="3" eb="5">
      <t>カイセイ</t>
    </rPh>
    <rPh sb="5" eb="7">
      <t>ガクエン</t>
    </rPh>
    <rPh sb="7" eb="9">
      <t>コウコウ</t>
    </rPh>
    <phoneticPr fontId="1"/>
  </si>
  <si>
    <t>飯田女子高校</t>
    <rPh sb="0" eb="2">
      <t>イイダ</t>
    </rPh>
    <rPh sb="2" eb="4">
      <t>ジョシ</t>
    </rPh>
    <rPh sb="4" eb="6">
      <t>コウコウ</t>
    </rPh>
    <phoneticPr fontId="1"/>
  </si>
  <si>
    <t>加賀聖城高校</t>
    <rPh sb="0" eb="4">
      <t>カ</t>
    </rPh>
    <rPh sb="4" eb="6">
      <t>コウコウ</t>
    </rPh>
    <phoneticPr fontId="1"/>
  </si>
  <si>
    <t>小松北高校（昼）</t>
    <rPh sb="0" eb="3">
      <t>コ</t>
    </rPh>
    <rPh sb="3" eb="5">
      <t>コウコウ</t>
    </rPh>
    <rPh sb="6" eb="7">
      <t>ヒル</t>
    </rPh>
    <phoneticPr fontId="1"/>
  </si>
  <si>
    <t>小松北高校（夜）</t>
    <rPh sb="0" eb="3">
      <t>コ</t>
    </rPh>
    <rPh sb="3" eb="5">
      <t>コウコウ</t>
    </rPh>
    <rPh sb="6" eb="7">
      <t>ヨル</t>
    </rPh>
    <phoneticPr fontId="1"/>
  </si>
  <si>
    <t>泉丘高校（通）</t>
    <rPh sb="0" eb="2">
      <t>イズミオカ</t>
    </rPh>
    <rPh sb="2" eb="4">
      <t>コウコウ</t>
    </rPh>
    <rPh sb="5" eb="6">
      <t>ツウ</t>
    </rPh>
    <phoneticPr fontId="1"/>
  </si>
  <si>
    <t>金沢中央高校（昼）</t>
    <rPh sb="0" eb="4">
      <t>カ</t>
    </rPh>
    <rPh sb="4" eb="6">
      <t>コウコウ</t>
    </rPh>
    <rPh sb="7" eb="8">
      <t>ヒル</t>
    </rPh>
    <phoneticPr fontId="1"/>
  </si>
  <si>
    <t>金沢中央高校（夜）</t>
    <rPh sb="0" eb="4">
      <t>カ</t>
    </rPh>
    <rPh sb="4" eb="6">
      <t>コウコウ</t>
    </rPh>
    <rPh sb="7" eb="8">
      <t>ヨル</t>
    </rPh>
    <phoneticPr fontId="1"/>
  </si>
  <si>
    <t>羽松高校</t>
    <rPh sb="0" eb="1">
      <t>ハネ</t>
    </rPh>
    <rPh sb="1" eb="2">
      <t>マツ</t>
    </rPh>
    <rPh sb="2" eb="4">
      <t>コウコウ</t>
    </rPh>
    <phoneticPr fontId="1"/>
  </si>
  <si>
    <t>七尾城北高校</t>
    <rPh sb="0" eb="4">
      <t>ナ</t>
    </rPh>
    <rPh sb="4" eb="6">
      <t>コウコウ</t>
    </rPh>
    <phoneticPr fontId="1"/>
  </si>
  <si>
    <t>輪島高校（定）</t>
    <rPh sb="0" eb="2">
      <t>ワジマ</t>
    </rPh>
    <rPh sb="2" eb="4">
      <t>コウコウ</t>
    </rPh>
    <rPh sb="5" eb="6">
      <t>テイ</t>
    </rPh>
    <phoneticPr fontId="1"/>
  </si>
  <si>
    <t>大野高校（定）</t>
    <rPh sb="2" eb="4">
      <t>コウコウ</t>
    </rPh>
    <phoneticPr fontId="1"/>
  </si>
  <si>
    <t>丸岡高校（定）</t>
    <rPh sb="2" eb="4">
      <t>コウコウ</t>
    </rPh>
    <phoneticPr fontId="1"/>
  </si>
  <si>
    <t>鯖江高校（定）</t>
    <rPh sb="2" eb="4">
      <t>コウコウ</t>
    </rPh>
    <phoneticPr fontId="1"/>
  </si>
  <si>
    <t>武生高校（定）</t>
    <rPh sb="2" eb="4">
      <t>コウコウ</t>
    </rPh>
    <phoneticPr fontId="1"/>
  </si>
  <si>
    <t>敦賀高校（定）</t>
    <rPh sb="2" eb="4">
      <t>コウコウ</t>
    </rPh>
    <phoneticPr fontId="1"/>
  </si>
  <si>
    <t>若狭高校（定）</t>
    <rPh sb="2" eb="4">
      <t>コウコウ</t>
    </rPh>
    <phoneticPr fontId="1"/>
  </si>
  <si>
    <t>道守高校（定）</t>
    <rPh sb="2" eb="4">
      <t>コウコウ</t>
    </rPh>
    <phoneticPr fontId="1"/>
  </si>
  <si>
    <t>道守高校（通）</t>
    <rPh sb="2" eb="4">
      <t>コウコウ</t>
    </rPh>
    <phoneticPr fontId="1"/>
  </si>
  <si>
    <t>星槎国際高校</t>
    <rPh sb="4" eb="6">
      <t>コウコウ</t>
    </rPh>
    <phoneticPr fontId="1"/>
  </si>
  <si>
    <t>啓新高校（通）</t>
    <rPh sb="2" eb="4">
      <t>コウコウ</t>
    </rPh>
    <phoneticPr fontId="1"/>
  </si>
  <si>
    <t>長野</t>
    <rPh sb="0" eb="2">
      <t>ナガノ</t>
    </rPh>
    <phoneticPr fontId="1"/>
  </si>
  <si>
    <t>石川</t>
    <rPh sb="0" eb="2">
      <t>イシカワ</t>
    </rPh>
    <phoneticPr fontId="1"/>
  </si>
  <si>
    <t>福井</t>
    <rPh sb="0" eb="2">
      <t>フクイ</t>
    </rPh>
    <phoneticPr fontId="1"/>
  </si>
  <si>
    <t>新潟</t>
    <rPh sb="0" eb="2">
      <t>ニイガタ</t>
    </rPh>
    <phoneticPr fontId="1"/>
  </si>
  <si>
    <t>富山</t>
    <rPh sb="0" eb="2">
      <t>トヤマ</t>
    </rPh>
    <phoneticPr fontId="1"/>
  </si>
  <si>
    <t>新潟翠江高校（定）</t>
    <rPh sb="0" eb="4">
      <t>ニイガタスイコウ</t>
    </rPh>
    <rPh sb="4" eb="6">
      <t>コウコウ</t>
    </rPh>
    <rPh sb="7" eb="8">
      <t>テイ</t>
    </rPh>
    <phoneticPr fontId="4"/>
  </si>
  <si>
    <t>新潟翠江高校（通）</t>
    <rPh sb="0" eb="4">
      <t>ニイガタスイコウ</t>
    </rPh>
    <rPh sb="4" eb="6">
      <t>コウコウ</t>
    </rPh>
    <rPh sb="7" eb="8">
      <t>ツウ</t>
    </rPh>
    <phoneticPr fontId="4"/>
  </si>
  <si>
    <t>新発田南高校豊浦分校</t>
    <rPh sb="0" eb="3">
      <t>シバタ</t>
    </rPh>
    <rPh sb="3" eb="4">
      <t>ミナミ</t>
    </rPh>
    <rPh sb="4" eb="6">
      <t>コウコウ</t>
    </rPh>
    <rPh sb="6" eb="8">
      <t>トヨウラ</t>
    </rPh>
    <rPh sb="8" eb="10">
      <t>ブンコウ</t>
    </rPh>
    <phoneticPr fontId="4"/>
  </si>
  <si>
    <t>荒川高校</t>
    <rPh sb="0" eb="2">
      <t>アラカワ</t>
    </rPh>
    <rPh sb="2" eb="4">
      <t>コウコウ</t>
    </rPh>
    <phoneticPr fontId="4"/>
  </si>
  <si>
    <t>長岡明徳高校</t>
    <rPh sb="0" eb="2">
      <t>ナガオカ</t>
    </rPh>
    <rPh sb="2" eb="4">
      <t>メイトク</t>
    </rPh>
    <rPh sb="4" eb="6">
      <t>コウコウ</t>
    </rPh>
    <phoneticPr fontId="4"/>
  </si>
  <si>
    <t>堀之内高校</t>
    <rPh sb="0" eb="3">
      <t>ホリノウチ</t>
    </rPh>
    <rPh sb="3" eb="5">
      <t>コウコウ</t>
    </rPh>
    <phoneticPr fontId="4"/>
  </si>
  <si>
    <t>十日町高校(定)</t>
    <rPh sb="0" eb="3">
      <t>トオカマチ</t>
    </rPh>
    <rPh sb="3" eb="5">
      <t>コウコウ</t>
    </rPh>
    <rPh sb="6" eb="7">
      <t>テイ</t>
    </rPh>
    <phoneticPr fontId="4"/>
  </si>
  <si>
    <t>出雲崎高校</t>
    <rPh sb="0" eb="3">
      <t>イズモザキ</t>
    </rPh>
    <rPh sb="3" eb="5">
      <t>コウコウ</t>
    </rPh>
    <phoneticPr fontId="4"/>
  </si>
  <si>
    <t>高田南城高校（定）</t>
    <rPh sb="0" eb="2">
      <t>タカダ</t>
    </rPh>
    <rPh sb="2" eb="3">
      <t>ミナミ</t>
    </rPh>
    <rPh sb="3" eb="4">
      <t>シロ</t>
    </rPh>
    <rPh sb="4" eb="6">
      <t>コウコウ</t>
    </rPh>
    <rPh sb="7" eb="8">
      <t>テイ</t>
    </rPh>
    <phoneticPr fontId="4"/>
  </si>
  <si>
    <t>高田南城高校（通）</t>
    <rPh sb="0" eb="2">
      <t>タカダ</t>
    </rPh>
    <rPh sb="2" eb="3">
      <t>ミナミ</t>
    </rPh>
    <rPh sb="3" eb="4">
      <t>シロ</t>
    </rPh>
    <rPh sb="4" eb="6">
      <t>コウコウ</t>
    </rPh>
    <rPh sb="7" eb="8">
      <t>ツウ</t>
    </rPh>
    <phoneticPr fontId="4"/>
  </si>
  <si>
    <t>新潟市立明鏡高校</t>
    <rPh sb="0" eb="3">
      <t>ニイガタシ</t>
    </rPh>
    <rPh sb="3" eb="4">
      <t>リツ</t>
    </rPh>
    <rPh sb="4" eb="6">
      <t>メイキョウ</t>
    </rPh>
    <rPh sb="6" eb="8">
      <t>コウコウ</t>
    </rPh>
    <phoneticPr fontId="4"/>
  </si>
  <si>
    <t>開志学園高校</t>
    <rPh sb="0" eb="2">
      <t>カイシ</t>
    </rPh>
    <rPh sb="2" eb="4">
      <t>ガクエン</t>
    </rPh>
    <rPh sb="4" eb="6">
      <t>コウコウ</t>
    </rPh>
    <phoneticPr fontId="4"/>
  </si>
  <si>
    <t>長岡英智高校</t>
    <rPh sb="0" eb="2">
      <t>ナガオカ</t>
    </rPh>
    <rPh sb="2" eb="4">
      <t>エイチ</t>
    </rPh>
    <rPh sb="4" eb="6">
      <t>コウコウ</t>
    </rPh>
    <phoneticPr fontId="4"/>
  </si>
  <si>
    <t>佐渡高校相川分校</t>
    <rPh sb="0" eb="2">
      <t>サド</t>
    </rPh>
    <rPh sb="2" eb="4">
      <t>コウコウ</t>
    </rPh>
    <rPh sb="4" eb="6">
      <t>アイカワ</t>
    </rPh>
    <rPh sb="6" eb="8">
      <t>ブンコウ</t>
    </rPh>
    <phoneticPr fontId="4"/>
  </si>
  <si>
    <t>西新発田高校(定)</t>
    <rPh sb="0" eb="4">
      <t>ニシシバタ</t>
    </rPh>
    <rPh sb="4" eb="6">
      <t>コウコウ</t>
    </rPh>
    <rPh sb="7" eb="8">
      <t>テイ</t>
    </rPh>
    <phoneticPr fontId="4"/>
  </si>
  <si>
    <t>新川みどり野高校</t>
    <rPh sb="6" eb="8">
      <t>コウコウ</t>
    </rPh>
    <phoneticPr fontId="4"/>
  </si>
  <si>
    <t>富山工業高校</t>
    <rPh sb="4" eb="6">
      <t>コウコウ</t>
    </rPh>
    <phoneticPr fontId="4"/>
  </si>
  <si>
    <t>雄峰高校（昼）</t>
    <rPh sb="2" eb="4">
      <t>コウコウ</t>
    </rPh>
    <rPh sb="5" eb="6">
      <t>ヒル</t>
    </rPh>
    <phoneticPr fontId="4"/>
  </si>
  <si>
    <t>雄峰高校（夜）</t>
    <rPh sb="2" eb="4">
      <t>コウコウ</t>
    </rPh>
    <rPh sb="5" eb="6">
      <t>ヨル</t>
    </rPh>
    <phoneticPr fontId="4"/>
  </si>
  <si>
    <t>雄峰高校（通）</t>
    <rPh sb="2" eb="4">
      <t>コウコウ</t>
    </rPh>
    <rPh sb="5" eb="6">
      <t>ツウ</t>
    </rPh>
    <phoneticPr fontId="4"/>
  </si>
  <si>
    <t>志貴野高校</t>
    <rPh sb="3" eb="5">
      <t>コウコウ</t>
    </rPh>
    <phoneticPr fontId="4"/>
  </si>
  <si>
    <t>小矢部園芸高校</t>
    <rPh sb="5" eb="7">
      <t>コウコウ</t>
    </rPh>
    <phoneticPr fontId="4"/>
  </si>
  <si>
    <t>となみ野高校</t>
    <rPh sb="4" eb="6">
      <t>コウコウ</t>
    </rPh>
    <phoneticPr fontId="4"/>
  </si>
  <si>
    <t>星槎国際高校 富山</t>
    <phoneticPr fontId="1"/>
  </si>
  <si>
    <t>金沢泉丘高校（通）</t>
    <rPh sb="0" eb="2">
      <t>カナザワ</t>
    </rPh>
    <rPh sb="2" eb="4">
      <t>イズミオカ</t>
    </rPh>
    <rPh sb="4" eb="6">
      <t>コウコウ</t>
    </rPh>
    <rPh sb="7" eb="8">
      <t>ツウ</t>
    </rPh>
    <phoneticPr fontId="1"/>
  </si>
  <si>
    <t>学校番号（正式名称）</t>
    <rPh sb="0" eb="2">
      <t>ガッコウ</t>
    </rPh>
    <rPh sb="2" eb="4">
      <t>バンゴウ</t>
    </rPh>
    <rPh sb="5" eb="7">
      <t>セイシキ</t>
    </rPh>
    <rPh sb="7" eb="9">
      <t>メイショウ</t>
    </rPh>
    <phoneticPr fontId="1"/>
  </si>
  <si>
    <t>学校番号（標準）</t>
    <rPh sb="0" eb="2">
      <t>ガッコウ</t>
    </rPh>
    <rPh sb="2" eb="4">
      <t>バンゴウ</t>
    </rPh>
    <rPh sb="5" eb="7">
      <t>ヒョウジュン</t>
    </rPh>
    <phoneticPr fontId="1"/>
  </si>
  <si>
    <t>星槎国際高校 福井</t>
    <rPh sb="4" eb="6">
      <t>コウコウ</t>
    </rPh>
    <rPh sb="7" eb="9">
      <t>フクイ</t>
    </rPh>
    <phoneticPr fontId="1"/>
  </si>
  <si>
    <t>新潟県</t>
    <rPh sb="0" eb="3">
      <t>ニイガタケン</t>
    </rPh>
    <phoneticPr fontId="1"/>
  </si>
  <si>
    <t>長野県</t>
    <rPh sb="0" eb="3">
      <t>ナガノケン</t>
    </rPh>
    <phoneticPr fontId="1"/>
  </si>
  <si>
    <t>富山県</t>
    <rPh sb="0" eb="3">
      <t>トヤマケン</t>
    </rPh>
    <phoneticPr fontId="1"/>
  </si>
  <si>
    <t>石川県</t>
    <rPh sb="0" eb="3">
      <t>イシカワケン</t>
    </rPh>
    <phoneticPr fontId="1"/>
  </si>
  <si>
    <t>福井県</t>
    <rPh sb="0" eb="3">
      <t>フクイケン</t>
    </rPh>
    <phoneticPr fontId="1"/>
  </si>
  <si>
    <t>性別</t>
    <rPh sb="0" eb="2">
      <t>セイベツ</t>
    </rPh>
    <phoneticPr fontId="1"/>
  </si>
  <si>
    <t>県名</t>
    <rPh sb="0" eb="2">
      <t>ケンメイ</t>
    </rPh>
    <phoneticPr fontId="1"/>
  </si>
  <si>
    <t>軟式野球</t>
    <rPh sb="0" eb="4">
      <t>ナ</t>
    </rPh>
    <phoneticPr fontId="1"/>
  </si>
  <si>
    <t>バスケットボール</t>
    <phoneticPr fontId="1"/>
  </si>
  <si>
    <t>バレーボール</t>
    <phoneticPr fontId="1"/>
  </si>
  <si>
    <t>バドミントン</t>
    <phoneticPr fontId="1"/>
  </si>
  <si>
    <t>卓球</t>
    <rPh sb="0" eb="2">
      <t>タッキュウ</t>
    </rPh>
    <phoneticPr fontId="1"/>
  </si>
  <si>
    <t>ソフトテニス</t>
    <phoneticPr fontId="1"/>
  </si>
  <si>
    <t>柔道</t>
    <rPh sb="0" eb="2">
      <t>ジュウドウ</t>
    </rPh>
    <phoneticPr fontId="1"/>
  </si>
  <si>
    <t>剣道</t>
    <rPh sb="0" eb="2">
      <t>ケンドウ</t>
    </rPh>
    <phoneticPr fontId="1"/>
  </si>
  <si>
    <t>サッカー</t>
    <phoneticPr fontId="1"/>
  </si>
  <si>
    <t>種目名</t>
    <rPh sb="0" eb="2">
      <t>シュモク</t>
    </rPh>
    <rPh sb="2" eb="3">
      <t>メイ</t>
    </rPh>
    <phoneticPr fontId="1"/>
  </si>
  <si>
    <t>柔道階級</t>
    <phoneticPr fontId="1"/>
  </si>
  <si>
    <t>65kg</t>
    <phoneticPr fontId="1"/>
  </si>
  <si>
    <t>75kg</t>
    <phoneticPr fontId="1"/>
  </si>
  <si>
    <t>75kg超</t>
    <rPh sb="4" eb="5">
      <t>チョウ</t>
    </rPh>
    <phoneticPr fontId="1"/>
  </si>
  <si>
    <t>初段</t>
    <rPh sb="0" eb="2">
      <t>ショダン</t>
    </rPh>
    <phoneticPr fontId="1"/>
  </si>
  <si>
    <t>二段</t>
    <rPh sb="0" eb="2">
      <t>ニダン</t>
    </rPh>
    <phoneticPr fontId="1"/>
  </si>
  <si>
    <t>三段</t>
    <rPh sb="0" eb="2">
      <t>サンダン</t>
    </rPh>
    <phoneticPr fontId="1"/>
  </si>
  <si>
    <t>四段</t>
    <rPh sb="0" eb="2">
      <t>ヨンダン</t>
    </rPh>
    <phoneticPr fontId="1"/>
  </si>
  <si>
    <t>無差別級</t>
    <rPh sb="0" eb="3">
      <t>ムサベツ</t>
    </rPh>
    <rPh sb="3" eb="4">
      <t>キュウ</t>
    </rPh>
    <phoneticPr fontId="1"/>
  </si>
  <si>
    <t>柔剣道段位</t>
    <rPh sb="1" eb="2">
      <t>ケン</t>
    </rPh>
    <phoneticPr fontId="1"/>
  </si>
  <si>
    <t>男</t>
    <rPh sb="0" eb="1">
      <t>ダン</t>
    </rPh>
    <phoneticPr fontId="1"/>
  </si>
  <si>
    <t>女</t>
    <rPh sb="0" eb="1">
      <t>ジョ</t>
    </rPh>
    <phoneticPr fontId="1"/>
  </si>
  <si>
    <t>学校名</t>
    <rPh sb="0" eb="3">
      <t>ガッコウメイ</t>
    </rPh>
    <phoneticPr fontId="1"/>
  </si>
  <si>
    <t>性</t>
    <rPh sb="0" eb="1">
      <t>セイ</t>
    </rPh>
    <phoneticPr fontId="1"/>
  </si>
  <si>
    <t>参加承諾書</t>
    <rPh sb="0" eb="2">
      <t>サンカ</t>
    </rPh>
    <rPh sb="2" eb="5">
      <t>ショウダクショ</t>
    </rPh>
    <phoneticPr fontId="12"/>
  </si>
  <si>
    <t>県 名</t>
    <rPh sb="0" eb="1">
      <t>ケン</t>
    </rPh>
    <rPh sb="2" eb="3">
      <t>メイ</t>
    </rPh>
    <phoneticPr fontId="12"/>
  </si>
  <si>
    <t>種 目</t>
    <rPh sb="0" eb="1">
      <t>シュ</t>
    </rPh>
    <rPh sb="2" eb="3">
      <t>メ</t>
    </rPh>
    <phoneticPr fontId="12"/>
  </si>
  <si>
    <t>学校名</t>
    <rPh sb="0" eb="2">
      <t>ガッコウ</t>
    </rPh>
    <rPh sb="2" eb="3">
      <t>メイ</t>
    </rPh>
    <phoneticPr fontId="12"/>
  </si>
  <si>
    <t>校長名</t>
    <rPh sb="0" eb="2">
      <t>コウチョウ</t>
    </rPh>
    <rPh sb="2" eb="3">
      <t>メイ</t>
    </rPh>
    <phoneticPr fontId="12"/>
  </si>
  <si>
    <t>印</t>
    <rPh sb="0" eb="1">
      <t>イン</t>
    </rPh>
    <phoneticPr fontId="12"/>
  </si>
  <si>
    <t>引率責任者</t>
    <rPh sb="0" eb="2">
      <t>インソツ</t>
    </rPh>
    <rPh sb="2" eb="5">
      <t>セキニンシャ</t>
    </rPh>
    <phoneticPr fontId="12"/>
  </si>
  <si>
    <t>下記は本校生徒であって標記大会に出場することを認めます。</t>
    <rPh sb="0" eb="2">
      <t>カキ</t>
    </rPh>
    <rPh sb="3" eb="5">
      <t>ホンコウ</t>
    </rPh>
    <rPh sb="5" eb="7">
      <t>セイト</t>
    </rPh>
    <rPh sb="11" eb="13">
      <t>ヒョウキ</t>
    </rPh>
    <rPh sb="13" eb="15">
      <t>タイカイ</t>
    </rPh>
    <rPh sb="16" eb="18">
      <t>シュツジョウ</t>
    </rPh>
    <rPh sb="23" eb="24">
      <t>ミト</t>
    </rPh>
    <phoneticPr fontId="12"/>
  </si>
  <si>
    <t>アシスタントコーチ</t>
    <phoneticPr fontId="12"/>
  </si>
  <si>
    <t>コーチ</t>
    <phoneticPr fontId="12"/>
  </si>
  <si>
    <t>マネージャー</t>
    <phoneticPr fontId="12"/>
  </si>
  <si>
    <t>学年</t>
    <rPh sb="0" eb="2">
      <t>ガクネン</t>
    </rPh>
    <phoneticPr fontId="12"/>
  </si>
  <si>
    <t>備　　　　　　考</t>
    <rPh sb="0" eb="1">
      <t>ビン</t>
    </rPh>
    <rPh sb="7" eb="8">
      <t>コウ</t>
    </rPh>
    <phoneticPr fontId="12"/>
  </si>
  <si>
    <r>
      <t>（１）学校別、種目別、男女別</t>
    </r>
    <r>
      <rPr>
        <sz val="10"/>
        <rFont val="ＭＳ Ｐゴシック"/>
        <family val="3"/>
        <charset val="128"/>
      </rPr>
      <t>で記載すること。ふりがなを記入すること。</t>
    </r>
    <rPh sb="3" eb="5">
      <t>ガッコウ</t>
    </rPh>
    <rPh sb="5" eb="6">
      <t>ベツ</t>
    </rPh>
    <rPh sb="7" eb="9">
      <t>シュモク</t>
    </rPh>
    <rPh sb="9" eb="10">
      <t>ベツ</t>
    </rPh>
    <rPh sb="11" eb="14">
      <t>ダンジョベツ</t>
    </rPh>
    <rPh sb="15" eb="17">
      <t>キサイ</t>
    </rPh>
    <rPh sb="27" eb="29">
      <t>キニュウ</t>
    </rPh>
    <phoneticPr fontId="12"/>
  </si>
  <si>
    <t>氏　　　　名　　</t>
    <rPh sb="0" eb="6">
      <t>シメイ</t>
    </rPh>
    <phoneticPr fontId="12"/>
  </si>
  <si>
    <t>（ふりがな）</t>
  </si>
  <si>
    <t>柔剣道段位</t>
    <rPh sb="0" eb="3">
      <t>ジュウケンドウ</t>
    </rPh>
    <rPh sb="3" eb="5">
      <t>ダンイ</t>
    </rPh>
    <phoneticPr fontId="1"/>
  </si>
  <si>
    <t>柔道階級</t>
    <rPh sb="0" eb="2">
      <t>ジュウドウ</t>
    </rPh>
    <rPh sb="2" eb="4">
      <t>カイキュウ</t>
    </rPh>
    <phoneticPr fontId="1"/>
  </si>
  <si>
    <t>第６７回　北信越高等学校定時制通信制総合体育大会</t>
    <rPh sb="0" eb="1">
      <t>ダイ</t>
    </rPh>
    <rPh sb="3" eb="4">
      <t>カイ</t>
    </rPh>
    <rPh sb="5" eb="6">
      <t>ホク</t>
    </rPh>
    <rPh sb="6" eb="8">
      <t>シンエツ</t>
    </rPh>
    <rPh sb="8" eb="12">
      <t>コウトウガッコウ</t>
    </rPh>
    <rPh sb="12" eb="15">
      <t>テイジセイ</t>
    </rPh>
    <rPh sb="15" eb="18">
      <t>ツウシンセイ</t>
    </rPh>
    <rPh sb="18" eb="20">
      <t>ソウゴウ</t>
    </rPh>
    <rPh sb="20" eb="22">
      <t>タイイク</t>
    </rPh>
    <rPh sb="22" eb="24">
      <t>タイカイ</t>
    </rPh>
    <phoneticPr fontId="12"/>
  </si>
  <si>
    <r>
      <t>県順位(</t>
    </r>
    <r>
      <rPr>
        <sz val="8"/>
        <rFont val="ＭＳ Ｐゴシック"/>
        <family val="3"/>
        <charset val="128"/>
      </rPr>
      <t>ランク</t>
    </r>
    <r>
      <rPr>
        <sz val="10"/>
        <rFont val="ＭＳ Ｐゴシック"/>
        <family val="3"/>
        <charset val="128"/>
      </rPr>
      <t>)</t>
    </r>
    <rPh sb="0" eb="1">
      <t>ケン</t>
    </rPh>
    <rPh sb="1" eb="3">
      <t>ジュンイ</t>
    </rPh>
    <phoneticPr fontId="1"/>
  </si>
  <si>
    <t>団体編成</t>
    <rPh sb="0" eb="2">
      <t>ダンタイ</t>
    </rPh>
    <rPh sb="2" eb="4">
      <t>ヘンセイ</t>
    </rPh>
    <phoneticPr fontId="17"/>
  </si>
  <si>
    <t>団体編成</t>
    <rPh sb="0" eb="2">
      <t>ダンタイ</t>
    </rPh>
    <rPh sb="2" eb="4">
      <t>ヘンセイ</t>
    </rPh>
    <phoneticPr fontId="1"/>
  </si>
  <si>
    <t>校長名</t>
    <rPh sb="0" eb="2">
      <t>コウチョウ</t>
    </rPh>
    <rPh sb="2" eb="3">
      <t>メイ</t>
    </rPh>
    <phoneticPr fontId="1"/>
  </si>
  <si>
    <t>引率責任者</t>
    <rPh sb="0" eb="2">
      <t>インソツ</t>
    </rPh>
    <rPh sb="2" eb="5">
      <t>セキニンシャ</t>
    </rPh>
    <phoneticPr fontId="1"/>
  </si>
  <si>
    <t>コーチ</t>
    <phoneticPr fontId="1"/>
  </si>
  <si>
    <t>アシスタントコーチ</t>
    <phoneticPr fontId="1"/>
  </si>
  <si>
    <t>マネージャー</t>
    <phoneticPr fontId="1"/>
  </si>
  <si>
    <t>学校関係</t>
    <rPh sb="0" eb="2">
      <t>ガッコウ</t>
    </rPh>
    <rPh sb="2" eb="4">
      <t>カンケイ</t>
    </rPh>
    <phoneticPr fontId="1"/>
  </si>
  <si>
    <t>学年</t>
    <rPh sb="0" eb="2">
      <t>ガクネン</t>
    </rPh>
    <phoneticPr fontId="1"/>
  </si>
  <si>
    <t>コード</t>
    <phoneticPr fontId="1"/>
  </si>
  <si>
    <t>県選抜</t>
    <rPh sb="0" eb="1">
      <t>ケン</t>
    </rPh>
    <rPh sb="1" eb="3">
      <t>センバツ</t>
    </rPh>
    <phoneticPr fontId="1"/>
  </si>
  <si>
    <t>団体</t>
    <rPh sb="0" eb="2">
      <t>ダンタイ</t>
    </rPh>
    <phoneticPr fontId="1"/>
  </si>
  <si>
    <t>個人</t>
    <rPh sb="0" eb="2">
      <t>コジン</t>
    </rPh>
    <phoneticPr fontId="1"/>
  </si>
  <si>
    <t>段位</t>
    <rPh sb="0" eb="2">
      <t>ダンイ</t>
    </rPh>
    <phoneticPr fontId="1"/>
  </si>
  <si>
    <t>階級</t>
    <rPh sb="0" eb="2">
      <t>カイキュウ</t>
    </rPh>
    <phoneticPr fontId="1"/>
  </si>
  <si>
    <t>個人データ</t>
    <rPh sb="0" eb="2">
      <t>コジン</t>
    </rPh>
    <phoneticPr fontId="1"/>
  </si>
  <si>
    <r>
      <t xml:space="preserve">監　督
</t>
    </r>
    <r>
      <rPr>
        <sz val="8"/>
        <rFont val="ＭＳ Ｐゴシック"/>
        <family val="3"/>
        <charset val="128"/>
      </rPr>
      <t>(ヘッドコーチ)</t>
    </r>
    <rPh sb="0" eb="1">
      <t>カン</t>
    </rPh>
    <rPh sb="2" eb="3">
      <t>ヨシ</t>
    </rPh>
    <phoneticPr fontId="12"/>
  </si>
  <si>
    <t>監督（ヘッドコーチ）</t>
    <rPh sb="0" eb="2">
      <t>カントク</t>
    </rPh>
    <phoneticPr fontId="1"/>
  </si>
  <si>
    <t>ふりがな</t>
  </si>
  <si>
    <t>柔剣道</t>
    <rPh sb="0" eb="3">
      <t>ジュウケンドウ</t>
    </rPh>
    <phoneticPr fontId="1"/>
  </si>
  <si>
    <t>県順位</t>
    <rPh sb="0" eb="1">
      <t>ケン</t>
    </rPh>
    <rPh sb="1" eb="3">
      <t>ジュンイ</t>
    </rPh>
    <phoneticPr fontId="1"/>
  </si>
  <si>
    <t>学校名</t>
    <rPh sb="0" eb="2">
      <t>ガッコウ</t>
    </rPh>
    <rPh sb="2" eb="3">
      <t>メイ</t>
    </rPh>
    <phoneticPr fontId="1"/>
  </si>
  <si>
    <t>参加区分</t>
    <rPh sb="0" eb="2">
      <t>サンカ</t>
    </rPh>
    <rPh sb="2" eb="4">
      <t>クブン</t>
    </rPh>
    <phoneticPr fontId="1"/>
  </si>
  <si>
    <t>団/個</t>
    <rPh sb="0" eb="1">
      <t>ダン</t>
    </rPh>
    <rPh sb="2" eb="3">
      <t>コ</t>
    </rPh>
    <phoneticPr fontId="1"/>
  </si>
  <si>
    <t>名前</t>
    <rPh sb="0" eb="2">
      <t>ナマエ</t>
    </rPh>
    <phoneticPr fontId="1"/>
  </si>
  <si>
    <t>各校で入力を！</t>
    <rPh sb="0" eb="1">
      <t>カク</t>
    </rPh>
    <rPh sb="1" eb="2">
      <t>コウ</t>
    </rPh>
    <rPh sb="3" eb="5">
      <t>ニュウリョク</t>
    </rPh>
    <phoneticPr fontId="1"/>
  </si>
  <si>
    <t>県順位（ランク）</t>
    <rPh sb="0" eb="1">
      <t>ケン</t>
    </rPh>
    <rPh sb="1" eb="3">
      <t>ジュンイ</t>
    </rPh>
    <phoneticPr fontId="1"/>
  </si>
  <si>
    <t>セルの選択肢を選ぶ</t>
    <rPh sb="3" eb="6">
      <t>センタクシ</t>
    </rPh>
    <rPh sb="7" eb="8">
      <t>エラ</t>
    </rPh>
    <phoneticPr fontId="1"/>
  </si>
  <si>
    <t>＜この表が北信越大会の基本となります。＞</t>
  </si>
  <si>
    <t>長野吉田高校戸隠分校</t>
    <rPh sb="0" eb="2">
      <t>ナガノ</t>
    </rPh>
    <rPh sb="2" eb="4">
      <t>ヨシダ</t>
    </rPh>
    <rPh sb="4" eb="6">
      <t>コウコウ</t>
    </rPh>
    <rPh sb="6" eb="8">
      <t>トガクシ</t>
    </rPh>
    <rPh sb="8" eb="10">
      <t>ブンコウ</t>
    </rPh>
    <phoneticPr fontId="1"/>
  </si>
  <si>
    <t>松本筑摩高校（通）</t>
    <rPh sb="0" eb="2">
      <t>マツモト</t>
    </rPh>
    <rPh sb="2" eb="4">
      <t>チクマ</t>
    </rPh>
    <rPh sb="4" eb="6">
      <t>コウコウ</t>
    </rPh>
    <rPh sb="7" eb="8">
      <t>ツウ</t>
    </rPh>
    <phoneticPr fontId="1"/>
  </si>
  <si>
    <t>長野吉田戸隠</t>
    <phoneticPr fontId="1"/>
  </si>
  <si>
    <t>黄色のセルは各学校で直接手入力をしてください！</t>
    <rPh sb="0" eb="2">
      <t>キイロ</t>
    </rPh>
    <rPh sb="6" eb="9">
      <t>カクガッコウ</t>
    </rPh>
    <rPh sb="10" eb="12">
      <t>チョクセツ</t>
    </rPh>
    <rPh sb="12" eb="13">
      <t>テ</t>
    </rPh>
    <rPh sb="13" eb="15">
      <t>ニュウリョク</t>
    </rPh>
    <phoneticPr fontId="1"/>
  </si>
  <si>
    <t>コード表シートから数字を選んで入力すると、県名などが自動で出ます。</t>
    <rPh sb="3" eb="4">
      <t>ヒョウ</t>
    </rPh>
    <rPh sb="9" eb="11">
      <t>スウジ</t>
    </rPh>
    <rPh sb="12" eb="13">
      <t>エラ</t>
    </rPh>
    <rPh sb="15" eb="17">
      <t>ニュウリョク</t>
    </rPh>
    <rPh sb="21" eb="23">
      <t>ケンメイ</t>
    </rPh>
    <rPh sb="26" eb="28">
      <t>ジドウ</t>
    </rPh>
    <rPh sb="29" eb="30">
      <t>デ</t>
    </rPh>
    <phoneticPr fontId="1"/>
  </si>
  <si>
    <t>単1</t>
    <phoneticPr fontId="1"/>
  </si>
  <si>
    <t>単2</t>
    <phoneticPr fontId="1"/>
  </si>
  <si>
    <t>複1</t>
    <rPh sb="0" eb="1">
      <t>フク</t>
    </rPh>
    <phoneticPr fontId="1"/>
  </si>
  <si>
    <t>複2</t>
    <rPh sb="0" eb="1">
      <t>フク</t>
    </rPh>
    <phoneticPr fontId="1"/>
  </si>
  <si>
    <t>選手
番号</t>
    <rPh sb="0" eb="2">
      <t>センシュ</t>
    </rPh>
    <rPh sb="3" eb="5">
      <t>バンゴウ</t>
    </rPh>
    <phoneticPr fontId="1"/>
  </si>
  <si>
    <r>
      <rPr>
        <sz val="10"/>
        <color theme="1"/>
        <rFont val="ＭＳ ゴシック"/>
        <family val="3"/>
        <charset val="128"/>
      </rPr>
      <t>背番号</t>
    </r>
    <r>
      <rPr>
        <sz val="9"/>
        <color theme="1"/>
        <rFont val="ＭＳ ゴシック"/>
        <family val="2"/>
        <charset val="128"/>
      </rPr>
      <t xml:space="preserve">
（区分）</t>
    </r>
    <rPh sb="0" eb="3">
      <t>セバンゴウ</t>
    </rPh>
    <rPh sb="5" eb="7">
      <t>クブン</t>
    </rPh>
    <phoneticPr fontId="1"/>
  </si>
  <si>
    <t>県名
コード</t>
    <rPh sb="0" eb="2">
      <t>ケンメイ</t>
    </rPh>
    <phoneticPr fontId="1"/>
  </si>
  <si>
    <t>種目
コード</t>
    <rPh sb="0" eb="2">
      <t>シュモク</t>
    </rPh>
    <phoneticPr fontId="1"/>
  </si>
  <si>
    <t>学校
コード</t>
    <rPh sb="0" eb="2">
      <t>ガッコウ</t>
    </rPh>
    <phoneticPr fontId="1"/>
  </si>
  <si>
    <t>性別
コード</t>
    <rPh sb="0" eb="2">
      <t>セイベツ</t>
    </rPh>
    <phoneticPr fontId="1"/>
  </si>
  <si>
    <t>学校番号（略称）</t>
    <rPh sb="0" eb="2">
      <t>ガッコウ</t>
    </rPh>
    <rPh sb="2" eb="4">
      <t>バンゴウ</t>
    </rPh>
    <rPh sb="5" eb="7">
      <t>リャクショウ</t>
    </rPh>
    <phoneticPr fontId="1"/>
  </si>
  <si>
    <t>性別</t>
    <rPh sb="0" eb="2">
      <t>セイベツ</t>
    </rPh>
    <phoneticPr fontId="1"/>
  </si>
  <si>
    <t>令和元年度　第67回北信越石川大会　</t>
    <rPh sb="0" eb="4">
      <t>レ</t>
    </rPh>
    <rPh sb="4" eb="5">
      <t>ド</t>
    </rPh>
    <phoneticPr fontId="1"/>
  </si>
  <si>
    <t>背番号
(区分)</t>
    <rPh sb="0" eb="3">
      <t>セバンゴウ</t>
    </rPh>
    <rPh sb="5" eb="7">
      <t>クブン</t>
    </rPh>
    <phoneticPr fontId="17"/>
  </si>
  <si>
    <r>
      <rPr>
        <b/>
        <u/>
        <sz val="14"/>
        <color theme="1"/>
        <rFont val="ＭＳ ゴシック"/>
        <family val="3"/>
        <charset val="128"/>
      </rPr>
      <t>参加承諾書</t>
    </r>
    <r>
      <rPr>
        <b/>
        <sz val="14"/>
        <color theme="1"/>
        <rFont val="ＭＳ ゴシック"/>
        <family val="3"/>
        <charset val="128"/>
      </rPr>
      <t>作成用シート（学校用）</t>
    </r>
    <phoneticPr fontId="1"/>
  </si>
  <si>
    <t>種　　　目</t>
    <rPh sb="0" eb="1">
      <t>シュ</t>
    </rPh>
    <rPh sb="4" eb="5">
      <t>メ</t>
    </rPh>
    <phoneticPr fontId="1"/>
  </si>
  <si>
    <t>コード</t>
    <phoneticPr fontId="1"/>
  </si>
  <si>
    <t>監督（HC)</t>
    <rPh sb="0" eb="2">
      <t>カントク</t>
    </rPh>
    <phoneticPr fontId="1"/>
  </si>
  <si>
    <t>コーチ</t>
    <phoneticPr fontId="1"/>
  </si>
  <si>
    <t>Aコーチ</t>
    <phoneticPr fontId="1"/>
  </si>
  <si>
    <t>コード</t>
    <phoneticPr fontId="1"/>
  </si>
  <si>
    <t>単独校（1位）</t>
    <rPh sb="0" eb="3">
      <t>タンドクコウ</t>
    </rPh>
    <rPh sb="5" eb="6">
      <t>イ</t>
    </rPh>
    <phoneticPr fontId="1"/>
  </si>
  <si>
    <t>単独校（2位）</t>
    <rPh sb="0" eb="3">
      <t>タンドクコウ</t>
    </rPh>
    <rPh sb="5" eb="6">
      <t>イ</t>
    </rPh>
    <phoneticPr fontId="1"/>
  </si>
  <si>
    <t>男女混成</t>
    <rPh sb="0" eb="2">
      <t>ダンジョ</t>
    </rPh>
    <rPh sb="2" eb="4">
      <t>コンセイ</t>
    </rPh>
    <phoneticPr fontId="1"/>
  </si>
  <si>
    <t>区分</t>
    <rPh sb="0" eb="2">
      <t>クブン</t>
    </rPh>
    <phoneticPr fontId="1"/>
  </si>
  <si>
    <t>選択</t>
    <rPh sb="0" eb="2">
      <t>センタク</t>
    </rPh>
    <phoneticPr fontId="1"/>
  </si>
  <si>
    <t>コード選択</t>
    <rPh sb="3" eb="5">
      <t>センタク</t>
    </rPh>
    <phoneticPr fontId="1"/>
  </si>
  <si>
    <t>引率責任者</t>
    <rPh sb="0" eb="5">
      <t>インソツセキニンシャ</t>
    </rPh>
    <phoneticPr fontId="1"/>
  </si>
  <si>
    <t>各高校が作成する「選手基本データ」</t>
    <rPh sb="0" eb="3">
      <t>カクコウコウ</t>
    </rPh>
    <rPh sb="4" eb="6">
      <t>サクセイ</t>
    </rPh>
    <rPh sb="9" eb="11">
      <t>センシュ</t>
    </rPh>
    <rPh sb="11" eb="13">
      <t>キホン</t>
    </rPh>
    <phoneticPr fontId="1"/>
  </si>
  <si>
    <r>
      <rPr>
        <b/>
        <u/>
        <sz val="12"/>
        <color theme="1"/>
        <rFont val="ＭＳ ゴシック"/>
        <family val="3"/>
        <charset val="128"/>
      </rPr>
      <t>参加申込書</t>
    </r>
    <r>
      <rPr>
        <b/>
        <sz val="12"/>
        <color theme="1"/>
        <rFont val="ＭＳ ゴシック"/>
        <family val="3"/>
        <charset val="128"/>
      </rPr>
      <t>作成のためのシート（事務局や担当者が参加申込書を仕上げるため、各学校が資料として作成します。）</t>
    </r>
    <rPh sb="2" eb="4">
      <t>モウシコミ</t>
    </rPh>
    <rPh sb="15" eb="18">
      <t>ジムキョク</t>
    </rPh>
    <rPh sb="19" eb="22">
      <t>タントウシャ</t>
    </rPh>
    <rPh sb="23" eb="25">
      <t>サンカ</t>
    </rPh>
    <rPh sb="25" eb="28">
      <t>モウシコミショ</t>
    </rPh>
    <rPh sb="29" eb="31">
      <t>シア</t>
    </rPh>
    <rPh sb="36" eb="39">
      <t>カクガッコウ</t>
    </rPh>
    <rPh sb="40" eb="42">
      <t>シリョウ</t>
    </rPh>
    <rPh sb="45" eb="47">
      <t>サクセイ</t>
    </rPh>
    <phoneticPr fontId="1"/>
  </si>
  <si>
    <t>（ランク）</t>
    <phoneticPr fontId="1"/>
  </si>
  <si>
    <t>３．シート作成の手順</t>
    <rPh sb="5" eb="7">
      <t>サクセイ</t>
    </rPh>
    <rPh sb="8" eb="10">
      <t>テジュン</t>
    </rPh>
    <phoneticPr fontId="1"/>
  </si>
  <si>
    <t>１）</t>
    <phoneticPr fontId="1"/>
  </si>
  <si>
    <t>２）</t>
    <phoneticPr fontId="1"/>
  </si>
  <si>
    <t>３）</t>
    <phoneticPr fontId="1"/>
  </si>
  <si>
    <t>セルを選ぶと選択できます！</t>
    <rPh sb="3" eb="4">
      <t>エラ</t>
    </rPh>
    <rPh sb="6" eb="8">
      <t>センタク</t>
    </rPh>
    <phoneticPr fontId="1"/>
  </si>
  <si>
    <t>コード表で県名・学校番号等をチェックする。（印刷して手元に置くと便利です。）</t>
    <rPh sb="5" eb="7">
      <t>ケンメイ</t>
    </rPh>
    <rPh sb="12" eb="13">
      <t>トウ</t>
    </rPh>
    <rPh sb="22" eb="24">
      <t>インサツ</t>
    </rPh>
    <rPh sb="26" eb="28">
      <t>テモト</t>
    </rPh>
    <rPh sb="29" eb="30">
      <t>オ</t>
    </rPh>
    <rPh sb="32" eb="34">
      <t>ベンリ</t>
    </rPh>
    <phoneticPr fontId="1"/>
  </si>
  <si>
    <r>
      <t xml:space="preserve">選手個人の情報は、手入力となります。
区分とは、団体・個人・団個のことです。
バドだけは「団・シ」「団・ダ」となります。
</t>
    </r>
    <r>
      <rPr>
        <sz val="9"/>
        <color theme="1"/>
        <rFont val="ＭＳ ゴシック"/>
        <family val="3"/>
        <charset val="128"/>
      </rPr>
      <t>＊シングルとダブルの意味です。</t>
    </r>
    <rPh sb="0" eb="2">
      <t>センシュ</t>
    </rPh>
    <rPh sb="2" eb="4">
      <t>コジン</t>
    </rPh>
    <rPh sb="5" eb="7">
      <t>ジョウホウ</t>
    </rPh>
    <rPh sb="9" eb="10">
      <t>テ</t>
    </rPh>
    <rPh sb="10" eb="12">
      <t>ニュウリョク</t>
    </rPh>
    <rPh sb="19" eb="21">
      <t>クブン</t>
    </rPh>
    <rPh sb="24" eb="26">
      <t>ダンタイ</t>
    </rPh>
    <rPh sb="27" eb="29">
      <t>コジン</t>
    </rPh>
    <rPh sb="30" eb="31">
      <t>ダン</t>
    </rPh>
    <rPh sb="31" eb="32">
      <t>コ</t>
    </rPh>
    <rPh sb="45" eb="46">
      <t>ダン</t>
    </rPh>
    <rPh sb="50" eb="51">
      <t>ダン</t>
    </rPh>
    <phoneticPr fontId="1"/>
  </si>
  <si>
    <t>●左の表はコードを入力すると自動で出ます。</t>
    <rPh sb="1" eb="2">
      <t>ヒダリ</t>
    </rPh>
    <rPh sb="3" eb="4">
      <t>ヒョウ</t>
    </rPh>
    <rPh sb="9" eb="11">
      <t>ニュウリョク</t>
    </rPh>
    <rPh sb="14" eb="16">
      <t>ジドウ</t>
    </rPh>
    <rPh sb="17" eb="18">
      <t>デ</t>
    </rPh>
    <phoneticPr fontId="1"/>
  </si>
  <si>
    <t>２．次に承諾書の選手名簿を完成させます。</t>
    <rPh sb="2" eb="3">
      <t>ツギ</t>
    </rPh>
    <rPh sb="4" eb="7">
      <t>ショウダクショ</t>
    </rPh>
    <rPh sb="8" eb="10">
      <t>センシュ</t>
    </rPh>
    <rPh sb="10" eb="12">
      <t>メイボ</t>
    </rPh>
    <rPh sb="13" eb="15">
      <t>カンセイ</t>
    </rPh>
    <phoneticPr fontId="1"/>
  </si>
  <si>
    <t>１）</t>
    <phoneticPr fontId="1"/>
  </si>
  <si>
    <t>承諾書の選手名簿です。</t>
    <rPh sb="0" eb="3">
      <t>ショウダクショ</t>
    </rPh>
    <rPh sb="4" eb="6">
      <t>センシュ</t>
    </rPh>
    <rPh sb="6" eb="8">
      <t>メイボ</t>
    </rPh>
    <phoneticPr fontId="1"/>
  </si>
  <si>
    <t>←</t>
    <phoneticPr fontId="1"/>
  </si>
  <si>
    <t>２）</t>
    <phoneticPr fontId="1"/>
  </si>
  <si>
    <t>３）</t>
    <phoneticPr fontId="1"/>
  </si>
  <si>
    <t>各学校で入力した選手基本データを「フィルター」で整理します。（ソート機能でもできると思います。）</t>
    <rPh sb="0" eb="3">
      <t>カクガッコウ</t>
    </rPh>
    <rPh sb="4" eb="6">
      <t>ニュウリョク</t>
    </rPh>
    <rPh sb="8" eb="10">
      <t>センシュ</t>
    </rPh>
    <rPh sb="10" eb="12">
      <t>キホン</t>
    </rPh>
    <rPh sb="24" eb="26">
      <t>セイリ</t>
    </rPh>
    <rPh sb="34" eb="36">
      <t>キノウ</t>
    </rPh>
    <rPh sb="42" eb="43">
      <t>オモ</t>
    </rPh>
    <phoneticPr fontId="1"/>
  </si>
  <si>
    <t>バドミントンでフィルターをかけると、こんな表が完成します。</t>
    <rPh sb="21" eb="22">
      <t>ヒョウ</t>
    </rPh>
    <rPh sb="23" eb="25">
      <t>カンセイ</t>
    </rPh>
    <phoneticPr fontId="1"/>
  </si>
  <si>
    <t>バドミントンの選手情報を「Vlookup」という数式を使って承諾書に書き入れるとバドの承諾書が完成します。</t>
    <rPh sb="7" eb="9">
      <t>センシュ</t>
    </rPh>
    <rPh sb="9" eb="11">
      <t>ジョウホウ</t>
    </rPh>
    <rPh sb="24" eb="26">
      <t>スウシキ</t>
    </rPh>
    <rPh sb="27" eb="28">
      <t>ツカ</t>
    </rPh>
    <rPh sb="30" eb="33">
      <t>ショウダクショ</t>
    </rPh>
    <rPh sb="34" eb="35">
      <t>カ</t>
    </rPh>
    <rPh sb="36" eb="37">
      <t>イ</t>
    </rPh>
    <rPh sb="43" eb="46">
      <t>ショウダクショ</t>
    </rPh>
    <rPh sb="46" eb="47">
      <t>シショ</t>
    </rPh>
    <rPh sb="47" eb="49">
      <t>カンセイ</t>
    </rPh>
    <phoneticPr fontId="1"/>
  </si>
  <si>
    <t>４）</t>
    <phoneticPr fontId="1"/>
  </si>
  <si>
    <t>選手
番号</t>
    <rPh sb="0" eb="2">
      <t>センシュ</t>
    </rPh>
    <rPh sb="3" eb="5">
      <t>バンゴウ</t>
    </rPh>
    <phoneticPr fontId="1"/>
  </si>
  <si>
    <t>↓</t>
    <phoneticPr fontId="1"/>
  </si>
  <si>
    <t>入力</t>
    <rPh sb="0" eb="2">
      <t>ニュウリョク</t>
    </rPh>
    <phoneticPr fontId="1"/>
  </si>
  <si>
    <t>通し番号をつける</t>
    <rPh sb="0" eb="1">
      <t>トオ</t>
    </rPh>
    <rPh sb="2" eb="4">
      <t>バンゴウ</t>
    </rPh>
    <phoneticPr fontId="1"/>
  </si>
  <si>
    <t>「参加承諾書」作成の流れを確認します。</t>
    <rPh sb="1" eb="3">
      <t>サンカ</t>
    </rPh>
    <rPh sb="3" eb="6">
      <t>ショウダクショ</t>
    </rPh>
    <rPh sb="7" eb="9">
      <t>サクセイ</t>
    </rPh>
    <rPh sb="10" eb="11">
      <t>ナガ</t>
    </rPh>
    <rPh sb="13" eb="15">
      <t>カクニン</t>
    </rPh>
    <phoneticPr fontId="1"/>
  </si>
  <si>
    <t>●各学校が作るデータがすべての元になります！</t>
    <rPh sb="1" eb="4">
      <t>カクガッコウ</t>
    </rPh>
    <rPh sb="5" eb="6">
      <t>ツク</t>
    </rPh>
    <rPh sb="15" eb="16">
      <t>モト</t>
    </rPh>
    <phoneticPr fontId="1"/>
  </si>
  <si>
    <t>２．各学校では、参加者の集約係（各校でお決めください）が責任をもってシートを作成する。</t>
    <rPh sb="2" eb="5">
      <t>カクガッコウ</t>
    </rPh>
    <rPh sb="8" eb="11">
      <t>サンカシャ</t>
    </rPh>
    <rPh sb="12" eb="14">
      <t>シュウヤク</t>
    </rPh>
    <rPh sb="14" eb="15">
      <t>カカリ</t>
    </rPh>
    <rPh sb="16" eb="18">
      <t>カクコウ</t>
    </rPh>
    <rPh sb="20" eb="21">
      <t>キ</t>
    </rPh>
    <rPh sb="28" eb="30">
      <t>セキニン</t>
    </rPh>
    <phoneticPr fontId="1"/>
  </si>
  <si>
    <t>＊このページは絶対に加工しないで下さい！！</t>
    <rPh sb="7" eb="9">
      <t>ゼッタイ</t>
    </rPh>
    <rPh sb="10" eb="12">
      <t>カコウ</t>
    </rPh>
    <rPh sb="16" eb="17">
      <t>クダ</t>
    </rPh>
    <phoneticPr fontId="1"/>
  </si>
  <si>
    <t>（２）バドミントン、卓球、ソフトテニス、柔道、剣道は区分の欄へ 団体 ・ 個人 ・ 団個 の別を記入すること。</t>
    <rPh sb="10" eb="12">
      <t>タッキュウ</t>
    </rPh>
    <rPh sb="20" eb="22">
      <t>ジュウドウ</t>
    </rPh>
    <rPh sb="23" eb="25">
      <t>ケンドウ</t>
    </rPh>
    <rPh sb="26" eb="28">
      <t>クブン</t>
    </rPh>
    <rPh sb="29" eb="30">
      <t>ラン</t>
    </rPh>
    <rPh sb="32" eb="34">
      <t>ダンタイ</t>
    </rPh>
    <rPh sb="37" eb="39">
      <t>コジン</t>
    </rPh>
    <rPh sb="42" eb="43">
      <t>ダン</t>
    </rPh>
    <rPh sb="43" eb="44">
      <t>コ</t>
    </rPh>
    <rPh sb="46" eb="47">
      <t>ベツ</t>
    </rPh>
    <rPh sb="48" eb="50">
      <t>キニュウ</t>
    </rPh>
    <phoneticPr fontId="12"/>
  </si>
  <si>
    <t>●こちらの表は手入力です、該当する項目に入力して下さい。</t>
    <rPh sb="5" eb="6">
      <t>ヒョウ</t>
    </rPh>
    <rPh sb="7" eb="8">
      <t>テ</t>
    </rPh>
    <rPh sb="8" eb="10">
      <t>ニュウリョク</t>
    </rPh>
    <rPh sb="13" eb="15">
      <t>ガイトウ</t>
    </rPh>
    <rPh sb="17" eb="19">
      <t>コウモク</t>
    </rPh>
    <rPh sb="20" eb="22">
      <t>ニュウリョク</t>
    </rPh>
    <rPh sb="24" eb="25">
      <t>クダ</t>
    </rPh>
    <phoneticPr fontId="1"/>
  </si>
  <si>
    <t>黄色い部分にコード表で選んだ数字を入力すると、
県・種目・学校名や性別が自動で出ます。
できるだけ種目ごとに固めて入力すると後の
作業がやりやすくなります。</t>
    <rPh sb="0" eb="2">
      <t>キイロ</t>
    </rPh>
    <rPh sb="3" eb="5">
      <t>ブブン</t>
    </rPh>
    <rPh sb="9" eb="10">
      <t>ヒョウ</t>
    </rPh>
    <rPh sb="11" eb="12">
      <t>エラ</t>
    </rPh>
    <rPh sb="14" eb="16">
      <t>スウジ</t>
    </rPh>
    <rPh sb="17" eb="19">
      <t>ニュウリョク</t>
    </rPh>
    <rPh sb="24" eb="25">
      <t>ケン</t>
    </rPh>
    <rPh sb="26" eb="28">
      <t>シュモク</t>
    </rPh>
    <rPh sb="29" eb="32">
      <t>ガッコウメイ</t>
    </rPh>
    <rPh sb="33" eb="35">
      <t>セイベツ</t>
    </rPh>
    <rPh sb="36" eb="38">
      <t>ジドウ</t>
    </rPh>
    <rPh sb="39" eb="40">
      <t>デ</t>
    </rPh>
    <rPh sb="49" eb="51">
      <t>シュモク</t>
    </rPh>
    <rPh sb="54" eb="55">
      <t>カタ</t>
    </rPh>
    <rPh sb="57" eb="59">
      <t>ニュウリョク</t>
    </rPh>
    <rPh sb="62" eb="63">
      <t>アト</t>
    </rPh>
    <rPh sb="65" eb="67">
      <t>サギョウ</t>
    </rPh>
    <phoneticPr fontId="1"/>
  </si>
  <si>
    <t>ここに任意の通し番号をつけ、承諾書の（左隅）黄色セルに番号を入力すると詳細データが反映される</t>
    <rPh sb="41" eb="43">
      <t>ハンエイ</t>
    </rPh>
    <phoneticPr fontId="1"/>
  </si>
  <si>
    <t>１．県定通事務局は各学校へ「北信越参加承諾書」の文書データを送付する。</t>
    <rPh sb="2" eb="3">
      <t>ケン</t>
    </rPh>
    <rPh sb="3" eb="4">
      <t>テイ</t>
    </rPh>
    <rPh sb="4" eb="5">
      <t>ツウ</t>
    </rPh>
    <rPh sb="5" eb="8">
      <t>ジムキョク</t>
    </rPh>
    <rPh sb="9" eb="12">
      <t>カクガッコウ</t>
    </rPh>
    <rPh sb="14" eb="17">
      <t>ホクシンエツ</t>
    </rPh>
    <rPh sb="17" eb="22">
      <t>サンカショウダクショ</t>
    </rPh>
    <rPh sb="24" eb="26">
      <t>ブンショ</t>
    </rPh>
    <rPh sb="30" eb="32">
      <t>ソウフ</t>
    </rPh>
    <phoneticPr fontId="1"/>
  </si>
  <si>
    <t>次は、学校関係者の情報を入力します。</t>
    <rPh sb="0" eb="1">
      <t>ツギ</t>
    </rPh>
    <rPh sb="3" eb="5">
      <t>ガッコウ</t>
    </rPh>
    <rPh sb="5" eb="7">
      <t>カンケイ</t>
    </rPh>
    <rPh sb="7" eb="8">
      <t>シャ</t>
    </rPh>
    <rPh sb="9" eb="11">
      <t>ジョウホウ</t>
    </rPh>
    <rPh sb="12" eb="14">
      <t>ニュウリョク</t>
    </rPh>
    <phoneticPr fontId="1"/>
  </si>
  <si>
    <t>なお、黄色の列はページ外に設定してあります。印刷時には出てきません。</t>
    <rPh sb="3" eb="5">
      <t>キイロ</t>
    </rPh>
    <rPh sb="6" eb="7">
      <t>レツ</t>
    </rPh>
    <rPh sb="11" eb="12">
      <t>ガイ</t>
    </rPh>
    <rPh sb="13" eb="15">
      <t>セッテイ</t>
    </rPh>
    <rPh sb="22" eb="24">
      <t>インサツ</t>
    </rPh>
    <rPh sb="24" eb="25">
      <t>ジ</t>
    </rPh>
    <rPh sb="27" eb="28">
      <t>デ</t>
    </rPh>
    <phoneticPr fontId="1"/>
  </si>
  <si>
    <t>１．「参加申込書」を作るときに必要なデータを、承諾書作成時に併せて打ち込んでもらうと、事務局がデータを</t>
    <rPh sb="3" eb="5">
      <t>サンカ</t>
    </rPh>
    <rPh sb="5" eb="8">
      <t>モウシコミショ</t>
    </rPh>
    <rPh sb="10" eb="11">
      <t>ツク</t>
    </rPh>
    <rPh sb="15" eb="17">
      <t>ヒツヨウ</t>
    </rPh>
    <rPh sb="23" eb="26">
      <t>ショウダクショ</t>
    </rPh>
    <rPh sb="26" eb="28">
      <t>サクセイ</t>
    </rPh>
    <rPh sb="28" eb="29">
      <t>ジ</t>
    </rPh>
    <rPh sb="30" eb="31">
      <t>アワ</t>
    </rPh>
    <rPh sb="33" eb="34">
      <t>ウ</t>
    </rPh>
    <rPh sb="35" eb="36">
      <t>コ</t>
    </rPh>
    <rPh sb="43" eb="46">
      <t>ジムキョク</t>
    </rPh>
    <phoneticPr fontId="1"/>
  </si>
  <si>
    <r>
      <t>次は「参加申込書」作成のための解説です。</t>
    </r>
    <r>
      <rPr>
        <sz val="12"/>
        <color theme="1"/>
        <rFont val="ＭＳ ゴシック"/>
        <family val="3"/>
        <charset val="128"/>
      </rPr>
      <t>（参加申込書は</t>
    </r>
    <r>
      <rPr>
        <b/>
        <sz val="12"/>
        <color theme="1"/>
        <rFont val="ＭＳ ゴシック"/>
        <family val="3"/>
        <charset val="128"/>
      </rPr>
      <t>県定通事務局</t>
    </r>
    <r>
      <rPr>
        <sz val="12"/>
        <color theme="1"/>
        <rFont val="ＭＳ ゴシック"/>
        <family val="3"/>
        <charset val="128"/>
      </rPr>
      <t>が印刷し県高体連会長の押印を受けます）</t>
    </r>
    <rPh sb="0" eb="1">
      <t>ツギ</t>
    </rPh>
    <rPh sb="3" eb="5">
      <t>サンカ</t>
    </rPh>
    <rPh sb="5" eb="8">
      <t>モウシコミショ</t>
    </rPh>
    <rPh sb="9" eb="11">
      <t>サクセイ</t>
    </rPh>
    <rPh sb="15" eb="17">
      <t>カイセツ</t>
    </rPh>
    <rPh sb="21" eb="23">
      <t>サンカ</t>
    </rPh>
    <rPh sb="23" eb="26">
      <t>モウシコミショ</t>
    </rPh>
    <rPh sb="27" eb="28">
      <t>ケン</t>
    </rPh>
    <rPh sb="28" eb="29">
      <t>テイ</t>
    </rPh>
    <rPh sb="29" eb="30">
      <t>ツウ</t>
    </rPh>
    <rPh sb="30" eb="33">
      <t>ジムキョク</t>
    </rPh>
    <rPh sb="34" eb="36">
      <t>インサツ</t>
    </rPh>
    <rPh sb="37" eb="38">
      <t>ケン</t>
    </rPh>
    <rPh sb="38" eb="41">
      <t>コウタイレン</t>
    </rPh>
    <rPh sb="41" eb="43">
      <t>カイチョウ</t>
    </rPh>
    <rPh sb="44" eb="46">
      <t>オウイン</t>
    </rPh>
    <rPh sb="47" eb="48">
      <t>ウ</t>
    </rPh>
    <phoneticPr fontId="1"/>
  </si>
  <si>
    <t>加工するのが容易になります。それが「参加申込書作成シート」（事務局提出用）です。</t>
    <rPh sb="0" eb="2">
      <t>カコウ</t>
    </rPh>
    <rPh sb="6" eb="8">
      <t>ヨウイ</t>
    </rPh>
    <rPh sb="18" eb="20">
      <t>サンカ</t>
    </rPh>
    <rPh sb="20" eb="23">
      <t>モウシコミショ</t>
    </rPh>
    <rPh sb="23" eb="25">
      <t>サクセイ</t>
    </rPh>
    <rPh sb="30" eb="33">
      <t>ジムキョク</t>
    </rPh>
    <rPh sb="33" eb="35">
      <t>テイシュツ</t>
    </rPh>
    <rPh sb="35" eb="36">
      <t>ヨウ</t>
    </rPh>
    <phoneticPr fontId="1"/>
  </si>
  <si>
    <r>
      <t>承諾書は、</t>
    </r>
    <r>
      <rPr>
        <b/>
        <u/>
        <sz val="11"/>
        <color theme="1"/>
        <rFont val="ＭＳ ゴシック"/>
        <family val="3"/>
        <charset val="128"/>
      </rPr>
      <t>競技別・男女別</t>
    </r>
    <r>
      <rPr>
        <sz val="11"/>
        <color theme="1"/>
        <rFont val="ＭＳ ゴシック"/>
        <family val="2"/>
        <charset val="128"/>
      </rPr>
      <t>ですので、上表の場合雄峰高校では「軟式野球」「バド」の2枚の承諾書を作ることになります。</t>
    </r>
    <rPh sb="0" eb="3">
      <t>ショウダクショ</t>
    </rPh>
    <rPh sb="5" eb="7">
      <t>キョウギ</t>
    </rPh>
    <rPh sb="7" eb="8">
      <t>ベツ</t>
    </rPh>
    <rPh sb="9" eb="11">
      <t>ダンジョ</t>
    </rPh>
    <rPh sb="11" eb="12">
      <t>ベツ</t>
    </rPh>
    <rPh sb="17" eb="18">
      <t>ウエ</t>
    </rPh>
    <rPh sb="18" eb="19">
      <t>ヒョウ</t>
    </rPh>
    <rPh sb="20" eb="22">
      <t>バアイ</t>
    </rPh>
    <rPh sb="22" eb="24">
      <t>ユウホウ</t>
    </rPh>
    <rPh sb="24" eb="26">
      <t>コウコウ</t>
    </rPh>
    <rPh sb="29" eb="33">
      <t>ナ</t>
    </rPh>
    <rPh sb="40" eb="41">
      <t>マイ</t>
    </rPh>
    <rPh sb="42" eb="45">
      <t>ショウダクショ</t>
    </rPh>
    <rPh sb="46" eb="47">
      <t>ツク</t>
    </rPh>
    <phoneticPr fontId="1"/>
  </si>
  <si>
    <t>「選手基本データ」のシートを選択する。（下のようなシートになっています。）</t>
    <rPh sb="1" eb="3">
      <t>センシュ</t>
    </rPh>
    <rPh sb="3" eb="5">
      <t>キホン</t>
    </rPh>
    <rPh sb="14" eb="16">
      <t>センタク</t>
    </rPh>
    <rPh sb="20" eb="21">
      <t>シタ</t>
    </rPh>
    <phoneticPr fontId="1"/>
  </si>
  <si>
    <t>１．「承諾書作成シート」を開きます。</t>
    <rPh sb="3" eb="6">
      <t>ショウダクショ</t>
    </rPh>
    <rPh sb="6" eb="8">
      <t>サクセイ</t>
    </rPh>
    <rPh sb="13" eb="14">
      <t>ヒラ</t>
    </rPh>
    <phoneticPr fontId="1"/>
  </si>
  <si>
    <t>●このような表です。</t>
    <rPh sb="6" eb="7">
      <t>ヒョウ</t>
    </rPh>
    <phoneticPr fontId="1"/>
  </si>
  <si>
    <t>これをバスケを例に見てみると、新潟翠江と荒川2校がチームを編成し、
監督・マネージャーは荒川高校から、コーチ・Aコーチは新潟翠江から出ることが分かります。</t>
    <rPh sb="7" eb="8">
      <t>レイ</t>
    </rPh>
    <rPh sb="9" eb="10">
      <t>ミ</t>
    </rPh>
    <rPh sb="15" eb="17">
      <t>ニイガタ</t>
    </rPh>
    <rPh sb="17" eb="18">
      <t>ミドリ</t>
    </rPh>
    <rPh sb="18" eb="19">
      <t>エ</t>
    </rPh>
    <rPh sb="20" eb="22">
      <t>アラカワ</t>
    </rPh>
    <rPh sb="23" eb="24">
      <t>コウ</t>
    </rPh>
    <rPh sb="29" eb="31">
      <t>ヘンセイ</t>
    </rPh>
    <rPh sb="34" eb="36">
      <t>カントク</t>
    </rPh>
    <rPh sb="44" eb="46">
      <t>アラカワ</t>
    </rPh>
    <rPh sb="46" eb="48">
      <t>コウコウ</t>
    </rPh>
    <rPh sb="60" eb="62">
      <t>ニイガタ</t>
    </rPh>
    <rPh sb="62" eb="63">
      <t>ミドリ</t>
    </rPh>
    <rPh sb="63" eb="64">
      <t>エ</t>
    </rPh>
    <rPh sb="66" eb="67">
      <t>デ</t>
    </rPh>
    <rPh sb="71" eb="72">
      <t>ワ</t>
    </rPh>
    <phoneticPr fontId="1"/>
  </si>
  <si>
    <t>＊このデータを県定通事務局が「参加申込書」作成に使いますので、ファイルをメール送信して下さい。
＊印刷から会長印の受領は事務局で行います。</t>
    <rPh sb="7" eb="8">
      <t>ケン</t>
    </rPh>
    <rPh sb="8" eb="9">
      <t>テイ</t>
    </rPh>
    <rPh sb="9" eb="10">
      <t>ツウ</t>
    </rPh>
    <rPh sb="10" eb="13">
      <t>ジムキョク</t>
    </rPh>
    <rPh sb="15" eb="17">
      <t>サンカ</t>
    </rPh>
    <rPh sb="17" eb="20">
      <t>モウシコミショ</t>
    </rPh>
    <rPh sb="21" eb="23">
      <t>サクセイ</t>
    </rPh>
    <rPh sb="24" eb="25">
      <t>ツカ</t>
    </rPh>
    <rPh sb="39" eb="41">
      <t>ソウシン</t>
    </rPh>
    <rPh sb="43" eb="44">
      <t>クダ</t>
    </rPh>
    <rPh sb="49" eb="51">
      <t>インサツ</t>
    </rPh>
    <rPh sb="53" eb="55">
      <t>カイチョウ</t>
    </rPh>
    <rPh sb="55" eb="56">
      <t>イン</t>
    </rPh>
    <rPh sb="57" eb="59">
      <t>ジュリョウ</t>
    </rPh>
    <rPh sb="60" eb="63">
      <t>ジムキョク</t>
    </rPh>
    <rPh sb="64" eb="65">
      <t>オコナ</t>
    </rPh>
    <phoneticPr fontId="1"/>
  </si>
  <si>
    <t>コード番号を入力</t>
    <rPh sb="3" eb="5">
      <t>バンゴウ</t>
    </rPh>
    <rPh sb="6" eb="8">
      <t>ニュウリョク</t>
    </rPh>
    <phoneticPr fontId="1"/>
  </si>
  <si>
    <t>氏名を入力</t>
    <rPh sb="0" eb="2">
      <t>シメイ</t>
    </rPh>
    <rPh sb="3" eb="5">
      <t>ニュウリョク</t>
    </rPh>
    <phoneticPr fontId="1"/>
  </si>
  <si>
    <t>種目～区分は入力済み；該当種目だけ
学校コードとスタッフ名を入力する</t>
    <rPh sb="0" eb="2">
      <t>シュモク</t>
    </rPh>
    <rPh sb="3" eb="5">
      <t>クブン</t>
    </rPh>
    <rPh sb="6" eb="8">
      <t>ニュウリョク</t>
    </rPh>
    <rPh sb="8" eb="9">
      <t>ズ</t>
    </rPh>
    <rPh sb="11" eb="13">
      <t>ガイトウ</t>
    </rPh>
    <rPh sb="13" eb="15">
      <t>シュモク</t>
    </rPh>
    <rPh sb="18" eb="20">
      <t>ガッコウ</t>
    </rPh>
    <rPh sb="28" eb="29">
      <t>メイ</t>
    </rPh>
    <rPh sb="30" eb="32">
      <t>ニュウリョク</t>
    </rPh>
    <phoneticPr fontId="1"/>
  </si>
  <si>
    <t>コード番号のみ入力
＊学校名は触れない</t>
    <rPh sb="3" eb="5">
      <t>バンゴウ</t>
    </rPh>
    <rPh sb="7" eb="9">
      <t>ニュウリョク</t>
    </rPh>
    <rPh sb="11" eb="14">
      <t>ガッコウメイ</t>
    </rPh>
    <rPh sb="15" eb="16">
      <t>フ</t>
    </rPh>
    <phoneticPr fontId="1"/>
  </si>
  <si>
    <t>該当のスタッフ氏名を入力
＊他校のスタッフは入力不要</t>
    <rPh sb="0" eb="2">
      <t>ガイトウ</t>
    </rPh>
    <rPh sb="7" eb="9">
      <t>シメイ</t>
    </rPh>
    <rPh sb="10" eb="12">
      <t>ニュウリョク</t>
    </rPh>
    <rPh sb="14" eb="16">
      <t>タコウ</t>
    </rPh>
    <rPh sb="22" eb="24">
      <t>ニュウリョク</t>
    </rPh>
    <rPh sb="24" eb="26">
      <t>フヨウ</t>
    </rPh>
    <phoneticPr fontId="1"/>
  </si>
  <si>
    <t>＊最後に不要な行（種目）を削除してください</t>
    <rPh sb="1" eb="3">
      <t>サイゴ</t>
    </rPh>
    <rPh sb="4" eb="6">
      <t>フヨウ</t>
    </rPh>
    <rPh sb="7" eb="8">
      <t>ギョウ</t>
    </rPh>
    <rPh sb="9" eb="11">
      <t>シュモク</t>
    </rPh>
    <rPh sb="13" eb="15">
      <t>サクジョ</t>
    </rPh>
    <phoneticPr fontId="1"/>
  </si>
  <si>
    <t>該当するところに直接入力!!</t>
    <rPh sb="0" eb="2">
      <t>ガイトウ</t>
    </rPh>
    <rPh sb="8" eb="10">
      <t>チョクセツ</t>
    </rPh>
    <rPh sb="10" eb="12">
      <t>ニュウリョク</t>
    </rPh>
    <phoneticPr fontId="1"/>
  </si>
  <si>
    <r>
      <t>各種目の情報を打ち込んで</t>
    </r>
    <r>
      <rPr>
        <b/>
        <u/>
        <sz val="12"/>
        <color theme="1"/>
        <rFont val="ＭＳ ゴシック"/>
        <family val="3"/>
        <charset val="128"/>
      </rPr>
      <t>印刷</t>
    </r>
    <r>
      <rPr>
        <sz val="12"/>
        <color theme="1"/>
        <rFont val="ＭＳ ゴシック"/>
        <family val="3"/>
        <charset val="128"/>
      </rPr>
      <t>をかけると、その競技の承諾書となります。</t>
    </r>
    <rPh sb="0" eb="3">
      <t>カクシュモク</t>
    </rPh>
    <rPh sb="4" eb="6">
      <t>ジョウホウ</t>
    </rPh>
    <rPh sb="7" eb="8">
      <t>ウ</t>
    </rPh>
    <rPh sb="9" eb="10">
      <t>コ</t>
    </rPh>
    <rPh sb="12" eb="14">
      <t>インサツ</t>
    </rPh>
    <rPh sb="22" eb="24">
      <t>キョウギ</t>
    </rPh>
    <rPh sb="25" eb="28">
      <t>ショウダクショ</t>
    </rPh>
    <phoneticPr fontId="1"/>
  </si>
  <si>
    <r>
      <rPr>
        <b/>
        <u/>
        <sz val="12"/>
        <color theme="1"/>
        <rFont val="ＭＳ ゴシック"/>
        <family val="3"/>
        <charset val="128"/>
      </rPr>
      <t>学校長の承認印</t>
    </r>
    <r>
      <rPr>
        <sz val="12"/>
        <color theme="1"/>
        <rFont val="ＭＳ ゴシック"/>
        <family val="3"/>
        <charset val="128"/>
      </rPr>
      <t>をいただいた後、各</t>
    </r>
    <r>
      <rPr>
        <b/>
        <u/>
        <sz val="12"/>
        <color theme="1"/>
        <rFont val="ＭＳ ゴシック"/>
        <family val="3"/>
        <charset val="128"/>
      </rPr>
      <t>県事務局へ郵送し、このデータファイルもメール送信して下さい</t>
    </r>
    <r>
      <rPr>
        <sz val="12"/>
        <color theme="1"/>
        <rFont val="ＭＳ ゴシック"/>
        <family val="3"/>
        <charset val="128"/>
      </rPr>
      <t>。</t>
    </r>
    <rPh sb="0" eb="3">
      <t>ガッコウチョウ</t>
    </rPh>
    <rPh sb="4" eb="6">
      <t>ショウニン</t>
    </rPh>
    <rPh sb="6" eb="7">
      <t>イン</t>
    </rPh>
    <rPh sb="13" eb="14">
      <t>ノチ</t>
    </rPh>
    <rPh sb="15" eb="17">
      <t>カクケン</t>
    </rPh>
    <rPh sb="17" eb="19">
      <t>ジム</t>
    </rPh>
    <rPh sb="19" eb="20">
      <t>キョク</t>
    </rPh>
    <rPh sb="21" eb="23">
      <t>ユウソウ</t>
    </rPh>
    <rPh sb="38" eb="40">
      <t>ソウシン</t>
    </rPh>
    <rPh sb="42" eb="43">
      <t>クダ</t>
    </rPh>
    <phoneticPr fontId="1"/>
  </si>
  <si>
    <t>氏名・ふりがな・背番号（参加区分）を各顧問等が入力します。これで選手関係の基礎入力は終わりです。</t>
    <rPh sb="0" eb="2">
      <t>シメイ</t>
    </rPh>
    <rPh sb="8" eb="11">
      <t>セバンゴウ</t>
    </rPh>
    <rPh sb="12" eb="14">
      <t>サンカ</t>
    </rPh>
    <rPh sb="14" eb="16">
      <t>クブン</t>
    </rPh>
    <rPh sb="18" eb="21">
      <t>カクコモン</t>
    </rPh>
    <rPh sb="21" eb="22">
      <t>トウ</t>
    </rPh>
    <rPh sb="23" eb="25">
      <t>ニュウリョク</t>
    </rPh>
    <rPh sb="32" eb="34">
      <t>センシュ</t>
    </rPh>
    <rPh sb="34" eb="36">
      <t>カンケイ</t>
    </rPh>
    <rPh sb="37" eb="39">
      <t>キソ</t>
    </rPh>
    <rPh sb="39" eb="41">
      <t>ニュウリョク</t>
    </rPh>
    <rPh sb="42" eb="43">
      <t>オ</t>
    </rPh>
    <phoneticPr fontId="1"/>
  </si>
  <si>
    <r>
      <rPr>
        <b/>
        <u/>
        <sz val="11"/>
        <color theme="1"/>
        <rFont val="ＭＳ ゴシック"/>
        <family val="3"/>
        <charset val="128"/>
      </rPr>
      <t>黄色の部分に選手番号</t>
    </r>
    <r>
      <rPr>
        <sz val="11"/>
        <color theme="1"/>
        <rFont val="ＭＳ ゴシック"/>
        <family val="2"/>
        <charset val="128"/>
      </rPr>
      <t xml:space="preserve">を打ち込むと、承諾書に書き込まれます。（フィルターをかけて選手番号のみコピーしても出来ると思います。 </t>
    </r>
    <rPh sb="0" eb="2">
      <t>キイロ</t>
    </rPh>
    <rPh sb="3" eb="5">
      <t>ブブン</t>
    </rPh>
    <rPh sb="6" eb="10">
      <t>センシュバンゴウ</t>
    </rPh>
    <rPh sb="11" eb="12">
      <t>ウ</t>
    </rPh>
    <rPh sb="13" eb="14">
      <t>コ</t>
    </rPh>
    <rPh sb="17" eb="20">
      <t>ショウダクショ</t>
    </rPh>
    <rPh sb="21" eb="22">
      <t>カ</t>
    </rPh>
    <rPh sb="23" eb="24">
      <t>コ</t>
    </rPh>
    <rPh sb="39" eb="41">
      <t>センシュ</t>
    </rPh>
    <rPh sb="41" eb="43">
      <t>バンゴウ</t>
    </rPh>
    <rPh sb="51" eb="53">
      <t>デキ</t>
    </rPh>
    <rPh sb="55" eb="56">
      <t>オモ</t>
    </rPh>
    <phoneticPr fontId="1"/>
  </si>
  <si>
    <t>各学校では、担当（顧問・生徒会など）の先生が必要な情報を打ち込む</t>
    <rPh sb="0" eb="3">
      <t>カクガッコウ</t>
    </rPh>
    <rPh sb="6" eb="8">
      <t>タントウ</t>
    </rPh>
    <rPh sb="9" eb="11">
      <t>コモン</t>
    </rPh>
    <rPh sb="12" eb="14">
      <t>セイト</t>
    </rPh>
    <rPh sb="14" eb="15">
      <t>カイ</t>
    </rPh>
    <rPh sb="19" eb="21">
      <t>センセイ</t>
    </rPh>
    <rPh sb="22" eb="24">
      <t>ヒツヨウ</t>
    </rPh>
    <rPh sb="25" eb="27">
      <t>ジョウホウ</t>
    </rPh>
    <rPh sb="28" eb="29">
      <t>ウ</t>
    </rPh>
    <rPh sb="30" eb="31">
      <t>コ</t>
    </rPh>
    <phoneticPr fontId="1"/>
  </si>
  <si>
    <t>各校責任者は「参加承諾書」が正確に仕上がっているか確認し、印刷・校長の承認と校長印という手順を踏んだのち県定通事務局まで郵送する</t>
    <rPh sb="0" eb="2">
      <t>カクコウ</t>
    </rPh>
    <rPh sb="2" eb="5">
      <t>セキニンシャ</t>
    </rPh>
    <rPh sb="7" eb="9">
      <t>サンカ</t>
    </rPh>
    <rPh sb="9" eb="12">
      <t>ショウダクショ</t>
    </rPh>
    <rPh sb="14" eb="16">
      <t>セイカク</t>
    </rPh>
    <rPh sb="17" eb="19">
      <t>シア</t>
    </rPh>
    <rPh sb="25" eb="27">
      <t>カクニン</t>
    </rPh>
    <rPh sb="29" eb="31">
      <t>インサツ</t>
    </rPh>
    <rPh sb="32" eb="34">
      <t>コウチョウ</t>
    </rPh>
    <rPh sb="35" eb="37">
      <t>ショウニン</t>
    </rPh>
    <rPh sb="38" eb="40">
      <t>コウチョウ</t>
    </rPh>
    <rPh sb="40" eb="41">
      <t>イン</t>
    </rPh>
    <rPh sb="44" eb="46">
      <t>テジュン</t>
    </rPh>
    <rPh sb="47" eb="48">
      <t>フ</t>
    </rPh>
    <rPh sb="52" eb="53">
      <t>ケン</t>
    </rPh>
    <rPh sb="53" eb="54">
      <t>テイ</t>
    </rPh>
    <rPh sb="54" eb="55">
      <t>ツウ</t>
    </rPh>
    <rPh sb="55" eb="58">
      <t>ジムキョク</t>
    </rPh>
    <rPh sb="60" eb="62">
      <t>ユウソウ</t>
    </rPh>
    <phoneticPr fontId="1"/>
  </si>
  <si>
    <t>同時に打ち込みが終わっているデータを県定通事務局へメールで送信する</t>
    <rPh sb="0" eb="2">
      <t>ドウジ</t>
    </rPh>
    <rPh sb="3" eb="4">
      <t>ウ</t>
    </rPh>
    <rPh sb="5" eb="6">
      <t>コ</t>
    </rPh>
    <rPh sb="8" eb="9">
      <t>オ</t>
    </rPh>
    <rPh sb="18" eb="19">
      <t>ケン</t>
    </rPh>
    <rPh sb="19" eb="20">
      <t>テイ</t>
    </rPh>
    <rPh sb="20" eb="21">
      <t>ツウ</t>
    </rPh>
    <rPh sb="21" eb="24">
      <t>ジムキョク</t>
    </rPh>
    <rPh sb="29" eb="31">
      <t>ソウシン</t>
    </rPh>
    <phoneticPr fontId="1"/>
  </si>
  <si>
    <t>〈参加申込の流れ〉</t>
    <rPh sb="1" eb="3">
      <t>サンカ</t>
    </rPh>
    <rPh sb="3" eb="5">
      <t>モウシコミ</t>
    </rPh>
    <rPh sb="6" eb="7">
      <t>ナガ</t>
    </rPh>
    <phoneticPr fontId="1"/>
  </si>
  <si>
    <t>県定通事務局は、そのデータをもとに「種目別参加者名簿」「参加申込書」を作成する。</t>
    <rPh sb="0" eb="1">
      <t>ケン</t>
    </rPh>
    <rPh sb="1" eb="2">
      <t>テイ</t>
    </rPh>
    <rPh sb="2" eb="3">
      <t>ツウ</t>
    </rPh>
    <rPh sb="3" eb="6">
      <t>ジムキョク</t>
    </rPh>
    <rPh sb="18" eb="21">
      <t>シュモクベツ</t>
    </rPh>
    <rPh sb="21" eb="24">
      <t>サンカシャ</t>
    </rPh>
    <rPh sb="24" eb="26">
      <t>メイボ</t>
    </rPh>
    <rPh sb="28" eb="30">
      <t>サンカ</t>
    </rPh>
    <rPh sb="30" eb="32">
      <t>モウシコミ</t>
    </rPh>
    <rPh sb="32" eb="33">
      <t>ショ</t>
    </rPh>
    <rPh sb="35" eb="37">
      <t>サクセイ</t>
    </rPh>
    <phoneticPr fontId="1"/>
  </si>
  <si>
    <t>「参加申込書」に県高体連会長の印を押印し、各校から郵送されてくる「参加承諾書」とともに石川県事務局へ郵送する</t>
    <rPh sb="1" eb="3">
      <t>サンカ</t>
    </rPh>
    <rPh sb="3" eb="5">
      <t>モウシコミ</t>
    </rPh>
    <rPh sb="5" eb="6">
      <t>ショ</t>
    </rPh>
    <rPh sb="8" eb="9">
      <t>ケン</t>
    </rPh>
    <rPh sb="9" eb="12">
      <t>コウタイレン</t>
    </rPh>
    <rPh sb="12" eb="14">
      <t>カイチョウ</t>
    </rPh>
    <rPh sb="15" eb="16">
      <t>イン</t>
    </rPh>
    <rPh sb="17" eb="19">
      <t>オウイン</t>
    </rPh>
    <rPh sb="21" eb="23">
      <t>カクコウ</t>
    </rPh>
    <rPh sb="25" eb="27">
      <t>ユウソウ</t>
    </rPh>
    <rPh sb="33" eb="35">
      <t>サンカ</t>
    </rPh>
    <rPh sb="35" eb="38">
      <t>ショウダクショ</t>
    </rPh>
    <rPh sb="43" eb="46">
      <t>イシカワケン</t>
    </rPh>
    <rPh sb="46" eb="49">
      <t>ジムキョク</t>
    </rPh>
    <rPh sb="50" eb="52">
      <t>ユウソウ</t>
    </rPh>
    <phoneticPr fontId="1"/>
  </si>
  <si>
    <t>県定通事務局から県内各校へ「参加申込用データ」を送信</t>
    <rPh sb="0" eb="1">
      <t>ケン</t>
    </rPh>
    <rPh sb="1" eb="2">
      <t>テイ</t>
    </rPh>
    <rPh sb="2" eb="3">
      <t>ツウ</t>
    </rPh>
    <rPh sb="3" eb="6">
      <t>ジムキョク</t>
    </rPh>
    <rPh sb="8" eb="10">
      <t>ケンナイ</t>
    </rPh>
    <rPh sb="10" eb="12">
      <t>カクコウ</t>
    </rPh>
    <rPh sb="14" eb="16">
      <t>サンカ</t>
    </rPh>
    <rPh sb="16" eb="19">
      <t>モウシコミヨウ</t>
    </rPh>
    <rPh sb="24" eb="26">
      <t>ソウシン</t>
    </rPh>
    <phoneticPr fontId="1"/>
  </si>
  <si>
    <t>＊複数クラブが参加する場合は、データを学校内の該当者がそれぞれ打ち込めるよう、共有フォルダーの使用を勧めます</t>
    <rPh sb="1" eb="3">
      <t>フクスウ</t>
    </rPh>
    <rPh sb="7" eb="9">
      <t>サンカ</t>
    </rPh>
    <rPh sb="11" eb="13">
      <t>バアイ</t>
    </rPh>
    <rPh sb="19" eb="21">
      <t>ガッコウ</t>
    </rPh>
    <rPh sb="21" eb="22">
      <t>ナイ</t>
    </rPh>
    <rPh sb="23" eb="26">
      <t>ガイトウシャ</t>
    </rPh>
    <rPh sb="31" eb="32">
      <t>ウ</t>
    </rPh>
    <rPh sb="33" eb="34">
      <t>コ</t>
    </rPh>
    <rPh sb="39" eb="41">
      <t>キョウユウ</t>
    </rPh>
    <rPh sb="47" eb="49">
      <t>シヨウ</t>
    </rPh>
    <rPh sb="50" eb="51">
      <t>スス</t>
    </rPh>
    <phoneticPr fontId="1"/>
  </si>
  <si>
    <t>＊ファイル名を「（校名）北信越承諾書」と直して送信して下さい　　例．（筑摩）北信越承諾書</t>
    <rPh sb="5" eb="6">
      <t>メイ</t>
    </rPh>
    <rPh sb="9" eb="11">
      <t>コウメイ</t>
    </rPh>
    <rPh sb="12" eb="15">
      <t>ホクシンエツ</t>
    </rPh>
    <rPh sb="15" eb="18">
      <t>ショウダクショ</t>
    </rPh>
    <rPh sb="20" eb="21">
      <t>ナオ</t>
    </rPh>
    <rPh sb="23" eb="25">
      <t>ソウシン</t>
    </rPh>
    <rPh sb="27" eb="28">
      <t>クダ</t>
    </rPh>
    <phoneticPr fontId="1"/>
  </si>
  <si>
    <t>＊アドレスは  k-sugita@nagano-c.ed.jp　松本筑摩　杉田勝徳　です。</t>
    <rPh sb="32" eb="34">
      <t>マツモト</t>
    </rPh>
    <rPh sb="34" eb="36">
      <t>チクマ</t>
    </rPh>
    <rPh sb="37" eb="39">
      <t>スギタ</t>
    </rPh>
    <rPh sb="39" eb="41">
      <t>カツノリ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</si>
</sst>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0_ "/>
  </numFmts>
  <fonts count="46" x14ac:knownFonts="1">
    <font>
      <sz val="11"/>
      <color theme="1"/>
      <name val="ＭＳ ゴシック"/>
      <family val="2"/>
      <charset val="128"/>
    </font>
    <font>
      <sz val="6"/>
      <name val="ＭＳ ゴシック"/>
      <family val="2"/>
      <charset val="128"/>
    </font>
    <font>
      <sz val="10"/>
      <color theme="1"/>
      <name val="ＭＳ ゴシック"/>
      <family val="2"/>
      <charset val="128"/>
    </font>
    <font>
      <sz val="10"/>
      <color theme="1"/>
      <name val="ＭＳ ゴシック"/>
      <family val="3"/>
      <charset val="128"/>
    </font>
    <font>
      <sz val="6"/>
      <name val="游ゴシック"/>
      <family val="2"/>
      <charset val="128"/>
      <scheme val="minor"/>
    </font>
    <font>
      <sz val="11"/>
      <color theme="1"/>
      <name val="ＭＳ Ｐゴシック"/>
      <family val="3"/>
      <charset val="128"/>
    </font>
    <font>
      <sz val="10"/>
      <name val="ＭＳ Ｐゴシック"/>
      <family val="3"/>
      <charset val="128"/>
    </font>
    <font>
      <b/>
      <sz val="12"/>
      <color theme="1"/>
      <name val="ＭＳ Ｐゴシック"/>
      <family val="3"/>
      <charset val="128"/>
    </font>
    <font>
      <sz val="11"/>
      <name val="ＭＳ Ｐゴシック"/>
      <family val="3"/>
      <charset val="128"/>
    </font>
    <font>
      <b/>
      <sz val="12"/>
      <color theme="1"/>
      <name val="ＭＳ ゴシック"/>
      <family val="3"/>
      <charset val="128"/>
    </font>
    <font>
      <b/>
      <sz val="11"/>
      <color theme="1"/>
      <name val="ＭＳ ゴシック"/>
      <family val="3"/>
      <charset val="128"/>
    </font>
    <font>
      <b/>
      <sz val="20"/>
      <name val="ＭＳ Ｐゴシック"/>
      <family val="3"/>
      <charset val="128"/>
    </font>
    <font>
      <sz val="6"/>
      <name val="ＭＳ Ｐゴシック"/>
      <family val="3"/>
      <charset val="128"/>
    </font>
    <font>
      <sz val="12"/>
      <name val="ＭＳ Ｐゴシック"/>
      <family val="3"/>
      <charset val="128"/>
    </font>
    <font>
      <b/>
      <sz val="14"/>
      <color theme="1"/>
      <name val="ＭＳ ゴシック"/>
      <family val="3"/>
      <charset val="128"/>
    </font>
    <font>
      <b/>
      <sz val="12"/>
      <name val="ＭＳ Ｐゴシック"/>
      <family val="3"/>
      <charset val="128"/>
    </font>
    <font>
      <sz val="9"/>
      <name val="ＭＳ Ｐゴシック"/>
      <family val="3"/>
      <charset val="128"/>
    </font>
    <font>
      <sz val="6"/>
      <name val="ＭＳ ゴシック"/>
      <family val="3"/>
      <charset val="128"/>
    </font>
    <font>
      <sz val="9"/>
      <color theme="1"/>
      <name val="ＭＳ ゴシック"/>
      <family val="3"/>
      <charset val="128"/>
    </font>
    <font>
      <sz val="12"/>
      <color theme="1"/>
      <name val="ＭＳ ゴシック"/>
      <family val="3"/>
      <charset val="128"/>
    </font>
    <font>
      <sz val="20"/>
      <name val="ＭＳ Ｐゴシック"/>
      <family val="3"/>
      <charset val="128"/>
    </font>
    <font>
      <b/>
      <sz val="14"/>
      <name val="ＭＳ Ｐゴシック"/>
      <family val="3"/>
      <charset val="128"/>
    </font>
    <font>
      <b/>
      <sz val="18"/>
      <name val="ＭＳ Ｐゴシック"/>
      <family val="3"/>
      <charset val="128"/>
    </font>
    <font>
      <sz val="8"/>
      <name val="ＭＳ Ｐゴシック"/>
      <family val="3"/>
      <charset val="128"/>
    </font>
    <font>
      <sz val="9"/>
      <color theme="1"/>
      <name val="ＭＳ ゴシック"/>
      <family val="2"/>
      <charset val="128"/>
    </font>
    <font>
      <b/>
      <sz val="11"/>
      <name val="ＭＳ ゴシック"/>
      <family val="3"/>
      <charset val="128"/>
    </font>
    <font>
      <b/>
      <sz val="11"/>
      <name val="ＭＳ Ｐゴシック"/>
      <family val="3"/>
      <charset val="128"/>
    </font>
    <font>
      <b/>
      <sz val="11"/>
      <color theme="1"/>
      <name val="ＭＳ Ｐゴシック"/>
      <family val="3"/>
      <charset val="128"/>
    </font>
    <font>
      <sz val="11"/>
      <color rgb="FFC00000"/>
      <name val="ＭＳ ゴシック"/>
      <family val="2"/>
      <charset val="128"/>
    </font>
    <font>
      <sz val="8"/>
      <color theme="1"/>
      <name val="ＭＳ ゴシック"/>
      <family val="2"/>
      <charset val="128"/>
    </font>
    <font>
      <sz val="8"/>
      <color theme="1"/>
      <name val="ＭＳ ゴシック"/>
      <family val="3"/>
      <charset val="128"/>
    </font>
    <font>
      <sz val="14"/>
      <color theme="1"/>
      <name val="ＭＳ ゴシック"/>
      <family val="3"/>
      <charset val="128"/>
    </font>
    <font>
      <b/>
      <u/>
      <sz val="14"/>
      <color theme="1"/>
      <name val="ＭＳ ゴシック"/>
      <family val="3"/>
      <charset val="128"/>
    </font>
    <font>
      <b/>
      <u/>
      <sz val="12"/>
      <color theme="1"/>
      <name val="ＭＳ ゴシック"/>
      <family val="3"/>
      <charset val="128"/>
    </font>
    <font>
      <b/>
      <sz val="9"/>
      <color theme="1"/>
      <name val="ＭＳ ゴシック"/>
      <family val="3"/>
      <charset val="128"/>
    </font>
    <font>
      <sz val="11"/>
      <color theme="1"/>
      <name val="ＭＳ ゴシック"/>
      <family val="3"/>
      <charset val="128"/>
    </font>
    <font>
      <b/>
      <sz val="10"/>
      <color theme="1"/>
      <name val="ＭＳ ゴシック"/>
      <family val="3"/>
      <charset val="128"/>
    </font>
    <font>
      <b/>
      <u/>
      <sz val="11"/>
      <color theme="1"/>
      <name val="ＭＳ ゴシック"/>
      <family val="3"/>
      <charset val="128"/>
    </font>
    <font>
      <b/>
      <sz val="12"/>
      <color theme="1"/>
      <name val="ＭＳ ゴシック"/>
      <family val="2"/>
      <charset val="128"/>
    </font>
    <font>
      <b/>
      <u/>
      <sz val="22"/>
      <color theme="1"/>
      <name val="ＭＳ Ｐゴシック"/>
      <family val="3"/>
      <charset val="128"/>
    </font>
    <font>
      <b/>
      <u/>
      <sz val="16"/>
      <color rgb="FFFF0000"/>
      <name val="ＭＳ ゴシック"/>
      <family val="3"/>
      <charset val="128"/>
    </font>
    <font>
      <u/>
      <sz val="16"/>
      <color theme="1"/>
      <name val="ＭＳ ゴシック"/>
      <family val="3"/>
      <charset val="128"/>
    </font>
    <font>
      <sz val="14"/>
      <color theme="1"/>
      <name val="ＭＳ ゴシック"/>
      <family val="2"/>
      <charset val="128"/>
    </font>
    <font>
      <sz val="11"/>
      <name val="ＭＳ ゴシック"/>
      <family val="2"/>
      <charset val="128"/>
    </font>
    <font>
      <b/>
      <sz val="14"/>
      <name val="ＭＳ ゴシック"/>
      <family val="3"/>
      <charset val="128"/>
    </font>
    <font>
      <sz val="12"/>
      <color theme="1"/>
      <name val="ＭＳ ゴシック"/>
      <family val="2"/>
      <charset val="128"/>
    </font>
  </fonts>
  <fills count="9">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
      <patternFill patternType="solid">
        <fgColor rgb="FFABDB77"/>
        <bgColor indexed="64"/>
      </patternFill>
    </fill>
    <fill>
      <patternFill patternType="solid">
        <fgColor rgb="FFFFFFA3"/>
        <bgColor indexed="64"/>
      </patternFill>
    </fill>
    <fill>
      <patternFill patternType="solid">
        <fgColor rgb="FF92D050"/>
        <bgColor indexed="64"/>
      </patternFill>
    </fill>
    <fill>
      <patternFill patternType="solid">
        <fgColor rgb="FFC2E49C"/>
        <bgColor indexed="64"/>
      </patternFill>
    </fill>
    <fill>
      <patternFill patternType="solid">
        <fgColor rgb="FFFF00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top style="hair">
        <color indexed="64"/>
      </top>
      <bottom style="hair">
        <color indexed="64"/>
      </bottom>
      <diagonal/>
    </border>
    <border>
      <left/>
      <right style="thin">
        <color indexed="64"/>
      </right>
      <top/>
      <bottom style="hair">
        <color indexed="64"/>
      </bottom>
      <diagonal/>
    </border>
  </borders>
  <cellStyleXfs count="2">
    <xf numFmtId="0" fontId="0" fillId="0" borderId="0">
      <alignment vertical="center"/>
    </xf>
    <xf numFmtId="0" fontId="8" fillId="0" borderId="0">
      <alignment vertical="center"/>
    </xf>
  </cellStyleXfs>
  <cellXfs count="234">
    <xf numFmtId="0" fontId="0" fillId="0" borderId="0" xfId="0">
      <alignment vertical="center"/>
    </xf>
    <xf numFmtId="0" fontId="0" fillId="0" borderId="0" xfId="0" applyAlignment="1">
      <alignment horizontal="center" vertical="center"/>
    </xf>
    <xf numFmtId="0" fontId="2" fillId="0" borderId="0" xfId="0" applyFont="1" applyAlignment="1">
      <alignment horizontal="center" vertical="center"/>
    </xf>
    <xf numFmtId="0" fontId="5" fillId="0" borderId="0" xfId="0" applyFont="1">
      <alignment vertical="center"/>
    </xf>
    <xf numFmtId="0" fontId="5" fillId="0" borderId="0" xfId="0" applyFont="1" applyBorder="1">
      <alignment vertical="center"/>
    </xf>
    <xf numFmtId="0" fontId="6" fillId="0" borderId="0" xfId="0" applyFont="1" applyFill="1" applyBorder="1" applyAlignment="1">
      <alignment horizontal="left" vertical="center"/>
    </xf>
    <xf numFmtId="0" fontId="5" fillId="0" borderId="0" xfId="0" applyFont="1" applyFill="1" applyBorder="1" applyAlignment="1">
      <alignment horizontal="left" vertical="center"/>
    </xf>
    <xf numFmtId="0" fontId="5" fillId="2" borderId="0" xfId="0" applyFont="1" applyFill="1" applyBorder="1">
      <alignment vertical="center"/>
    </xf>
    <xf numFmtId="0" fontId="5" fillId="2" borderId="0" xfId="0" applyFont="1" applyFill="1" applyBorder="1" applyAlignment="1">
      <alignment horizontal="left" vertical="center"/>
    </xf>
    <xf numFmtId="0" fontId="5" fillId="0" borderId="0" xfId="0" applyFont="1" applyAlignment="1">
      <alignment horizontal="center" vertical="center"/>
    </xf>
    <xf numFmtId="0" fontId="3" fillId="0" borderId="0" xfId="0" applyFont="1" applyAlignment="1">
      <alignment horizontal="center" vertical="center"/>
    </xf>
    <xf numFmtId="0" fontId="8" fillId="0" borderId="0" xfId="0" applyFont="1" applyFill="1" applyBorder="1" applyAlignment="1">
      <alignment horizontal="left" vertical="center"/>
    </xf>
    <xf numFmtId="0" fontId="0" fillId="0" borderId="1" xfId="0" applyBorder="1">
      <alignment vertical="center"/>
    </xf>
    <xf numFmtId="0" fontId="5" fillId="0" borderId="0" xfId="0" applyFont="1" applyAlignment="1">
      <alignment horizontal="left" vertical="center"/>
    </xf>
    <xf numFmtId="0" fontId="8" fillId="0" borderId="0" xfId="1">
      <alignment vertical="center"/>
    </xf>
    <xf numFmtId="0" fontId="11" fillId="0" borderId="0" xfId="1" applyFont="1" applyAlignment="1">
      <alignment horizontal="center" vertical="center"/>
    </xf>
    <xf numFmtId="0" fontId="14" fillId="0" borderId="4" xfId="1" applyFont="1" applyBorder="1" applyAlignment="1">
      <alignment vertical="center"/>
    </xf>
    <xf numFmtId="0" fontId="13" fillId="0" borderId="6" xfId="1" applyFont="1" applyBorder="1" applyAlignment="1">
      <alignment vertical="center"/>
    </xf>
    <xf numFmtId="0" fontId="14" fillId="0" borderId="2" xfId="1" applyFont="1" applyBorder="1" applyAlignment="1">
      <alignment vertical="center"/>
    </xf>
    <xf numFmtId="0" fontId="13" fillId="0" borderId="7" xfId="1" applyFont="1" applyBorder="1" applyAlignment="1">
      <alignment vertical="center"/>
    </xf>
    <xf numFmtId="0" fontId="15" fillId="0" borderId="0" xfId="1" applyFont="1" applyBorder="1" applyAlignment="1">
      <alignment vertical="center"/>
    </xf>
    <xf numFmtId="0" fontId="14" fillId="0" borderId="8" xfId="1" applyFont="1" applyBorder="1" applyAlignment="1">
      <alignment vertical="center"/>
    </xf>
    <xf numFmtId="0" fontId="13" fillId="0" borderId="9" xfId="1" applyFont="1" applyBorder="1" applyAlignment="1">
      <alignment vertical="center"/>
    </xf>
    <xf numFmtId="0" fontId="15" fillId="0" borderId="3" xfId="1" applyFont="1" applyBorder="1" applyAlignment="1">
      <alignment vertical="center"/>
    </xf>
    <xf numFmtId="0" fontId="13" fillId="0" borderId="0" xfId="1" applyFont="1" applyBorder="1" applyAlignment="1">
      <alignment horizontal="center" vertical="center"/>
    </xf>
    <xf numFmtId="0" fontId="13" fillId="0" borderId="5" xfId="1" applyFont="1" applyBorder="1" applyAlignment="1">
      <alignment horizontal="center" vertical="center"/>
    </xf>
    <xf numFmtId="0" fontId="19" fillId="0" borderId="5" xfId="1" applyFont="1" applyBorder="1" applyAlignment="1">
      <alignment horizontal="center" vertical="center"/>
    </xf>
    <xf numFmtId="0" fontId="8" fillId="0" borderId="5" xfId="1" applyBorder="1" applyAlignment="1">
      <alignment horizontal="center" vertical="center"/>
    </xf>
    <xf numFmtId="0" fontId="0" fillId="0" borderId="5" xfId="1" applyFont="1" applyBorder="1" applyAlignment="1">
      <alignment horizontal="center" vertical="center" textRotation="255"/>
    </xf>
    <xf numFmtId="0" fontId="18" fillId="0" borderId="5" xfId="1" applyFont="1" applyBorder="1" applyAlignment="1">
      <alignment horizontal="center" vertical="center"/>
    </xf>
    <xf numFmtId="0" fontId="8" fillId="0" borderId="0" xfId="1" applyAlignment="1">
      <alignment vertical="center"/>
    </xf>
    <xf numFmtId="0" fontId="8" fillId="0" borderId="10" xfId="1" applyBorder="1">
      <alignment vertical="center"/>
    </xf>
    <xf numFmtId="0" fontId="20" fillId="0" borderId="0" xfId="1" applyFont="1" applyBorder="1" applyAlignment="1"/>
    <xf numFmtId="0" fontId="21" fillId="0" borderId="0" xfId="1" applyFont="1" applyBorder="1" applyAlignment="1"/>
    <xf numFmtId="0" fontId="8" fillId="0" borderId="0" xfId="1" applyBorder="1">
      <alignment vertical="center"/>
    </xf>
    <xf numFmtId="0" fontId="6" fillId="0" borderId="0" xfId="1" applyFont="1" applyBorder="1" applyAlignment="1">
      <alignment vertical="center"/>
    </xf>
    <xf numFmtId="0" fontId="16" fillId="0" borderId="0" xfId="1" applyFont="1" applyBorder="1" applyAlignment="1">
      <alignment vertical="center"/>
    </xf>
    <xf numFmtId="0" fontId="8" fillId="0" borderId="0" xfId="1" applyBorder="1" applyAlignment="1">
      <alignment horizontal="center" vertical="center"/>
    </xf>
    <xf numFmtId="0" fontId="16" fillId="0" borderId="0" xfId="1" applyFont="1">
      <alignment vertical="center"/>
    </xf>
    <xf numFmtId="0" fontId="6" fillId="0" borderId="0" xfId="1" applyFont="1">
      <alignment vertical="center"/>
    </xf>
    <xf numFmtId="0" fontId="3" fillId="0" borderId="0" xfId="1" applyFont="1">
      <alignment vertical="center"/>
    </xf>
    <xf numFmtId="0" fontId="18" fillId="0" borderId="0" xfId="1" applyFont="1">
      <alignment vertical="center"/>
    </xf>
    <xf numFmtId="0" fontId="8" fillId="0" borderId="6" xfId="1" applyFont="1" applyBorder="1" applyAlignment="1">
      <alignment horizontal="center" vertical="center"/>
    </xf>
    <xf numFmtId="0" fontId="13" fillId="0" borderId="4" xfId="1" applyFont="1" applyBorder="1" applyAlignment="1">
      <alignment horizontal="center" vertical="center"/>
    </xf>
    <xf numFmtId="0" fontId="13" fillId="0" borderId="2" xfId="1" applyFont="1" applyBorder="1" applyAlignment="1">
      <alignment horizontal="center" vertical="center"/>
    </xf>
    <xf numFmtId="0" fontId="13" fillId="0" borderId="8" xfId="1" applyFont="1" applyBorder="1" applyAlignment="1">
      <alignment horizontal="center" vertical="center"/>
    </xf>
    <xf numFmtId="0" fontId="8" fillId="0" borderId="7" xfId="1" applyFont="1" applyBorder="1" applyAlignment="1">
      <alignment horizontal="center" vertical="center"/>
    </xf>
    <xf numFmtId="0" fontId="8" fillId="0" borderId="9" xfId="1" applyFont="1" applyBorder="1" applyAlignment="1">
      <alignment horizontal="center" vertical="center"/>
    </xf>
    <xf numFmtId="0" fontId="8" fillId="0" borderId="1" xfId="1" applyFont="1" applyBorder="1" applyAlignment="1">
      <alignment horizontal="center" vertical="center"/>
    </xf>
    <xf numFmtId="0" fontId="0" fillId="0" borderId="0" xfId="0" applyFill="1">
      <alignment vertical="center"/>
    </xf>
    <xf numFmtId="0" fontId="0" fillId="0" borderId="1" xfId="0" applyBorder="1" applyAlignment="1">
      <alignment horizontal="center" vertical="center"/>
    </xf>
    <xf numFmtId="0" fontId="8" fillId="0" borderId="1" xfId="1" applyFont="1" applyBorder="1" applyAlignment="1">
      <alignment horizontal="center" vertical="center"/>
    </xf>
    <xf numFmtId="0" fontId="8" fillId="0" borderId="3" xfId="1" applyBorder="1">
      <alignment vertical="center"/>
    </xf>
    <xf numFmtId="0" fontId="14" fillId="0" borderId="0" xfId="0" applyFont="1">
      <alignment vertical="center"/>
    </xf>
    <xf numFmtId="0" fontId="0" fillId="0" borderId="0" xfId="0" applyBorder="1" applyAlignment="1">
      <alignment horizontal="center" vertical="center"/>
    </xf>
    <xf numFmtId="0" fontId="5" fillId="0" borderId="0" xfId="0" applyFont="1" applyBorder="1" applyAlignment="1">
      <alignment horizontal="left" vertical="center"/>
    </xf>
    <xf numFmtId="0" fontId="5" fillId="0" borderId="0" xfId="0" applyFont="1" applyBorder="1" applyAlignment="1">
      <alignment horizontal="center" vertical="center"/>
    </xf>
    <xf numFmtId="0" fontId="0" fillId="0" borderId="0" xfId="0" applyAlignment="1">
      <alignment horizontal="left" vertical="center"/>
    </xf>
    <xf numFmtId="0" fontId="5" fillId="0" borderId="0" xfId="0" applyFont="1" applyBorder="1" applyAlignment="1">
      <alignment horizontal="right" vertical="center"/>
    </xf>
    <xf numFmtId="0" fontId="27" fillId="0" borderId="0" xfId="0" applyFont="1">
      <alignment vertical="center"/>
    </xf>
    <xf numFmtId="0" fontId="26" fillId="0" borderId="3" xfId="1" applyFont="1" applyBorder="1" applyAlignment="1">
      <alignment vertical="center"/>
    </xf>
    <xf numFmtId="177" fontId="5" fillId="0" borderId="0" xfId="0" applyNumberFormat="1" applyFont="1" applyAlignment="1">
      <alignment horizontal="center" vertical="center"/>
    </xf>
    <xf numFmtId="0" fontId="0" fillId="4" borderId="1" xfId="0" applyFill="1" applyBorder="1" applyAlignment="1">
      <alignment horizontal="center" vertical="center"/>
    </xf>
    <xf numFmtId="0" fontId="9" fillId="4" borderId="1" xfId="0" applyFont="1" applyFill="1" applyBorder="1" applyAlignment="1">
      <alignment horizontal="center" vertical="center"/>
    </xf>
    <xf numFmtId="0" fontId="27" fillId="0" borderId="0" xfId="0" applyFont="1" applyAlignment="1">
      <alignment horizontal="left" vertical="center"/>
    </xf>
    <xf numFmtId="0" fontId="5" fillId="0" borderId="0" xfId="0" applyFont="1" applyFill="1">
      <alignment vertical="center"/>
    </xf>
    <xf numFmtId="176" fontId="0" fillId="0" borderId="0" xfId="0" applyNumberFormat="1" applyAlignment="1" applyProtection="1">
      <alignment horizontal="center" vertical="center"/>
      <protection locked="0"/>
    </xf>
    <xf numFmtId="176" fontId="0" fillId="0" borderId="0" xfId="0" applyNumberFormat="1" applyProtection="1">
      <alignment vertical="center"/>
      <protection locked="0"/>
    </xf>
    <xf numFmtId="176" fontId="0" fillId="0" borderId="0" xfId="0" applyNumberFormat="1" applyAlignment="1" applyProtection="1">
      <alignment horizontal="left" vertical="center"/>
      <protection locked="0"/>
    </xf>
    <xf numFmtId="176" fontId="0" fillId="3" borderId="14" xfId="0" applyNumberFormat="1" applyFill="1" applyBorder="1" applyAlignment="1" applyProtection="1">
      <alignment horizontal="center"/>
      <protection locked="0"/>
    </xf>
    <xf numFmtId="176" fontId="0" fillId="3" borderId="11" xfId="0" applyNumberFormat="1" applyFill="1" applyBorder="1" applyAlignment="1" applyProtection="1">
      <alignment horizontal="center" vertical="center"/>
      <protection locked="0"/>
    </xf>
    <xf numFmtId="176" fontId="2" fillId="3" borderId="1" xfId="0" applyNumberFormat="1" applyFont="1" applyFill="1" applyBorder="1" applyAlignment="1" applyProtection="1">
      <alignment horizontal="center" vertical="center"/>
      <protection locked="0"/>
    </xf>
    <xf numFmtId="176" fontId="0" fillId="3" borderId="1" xfId="0" applyNumberFormat="1" applyFill="1" applyBorder="1" applyAlignment="1" applyProtection="1">
      <alignment horizontal="center" vertical="center"/>
      <protection locked="0"/>
    </xf>
    <xf numFmtId="0" fontId="10" fillId="0" borderId="0" xfId="0" applyFont="1" applyBorder="1" applyAlignment="1">
      <alignment horizontal="left" vertical="center"/>
    </xf>
    <xf numFmtId="0" fontId="27" fillId="4" borderId="0" xfId="0" applyFont="1" applyFill="1" applyBorder="1" applyAlignment="1">
      <alignment vertical="center"/>
    </xf>
    <xf numFmtId="0" fontId="27" fillId="4" borderId="0" xfId="0" applyFont="1" applyFill="1" applyBorder="1">
      <alignment vertical="center"/>
    </xf>
    <xf numFmtId="0" fontId="0" fillId="0" borderId="0" xfId="0" applyBorder="1" applyAlignment="1">
      <alignment horizontal="left" vertical="center"/>
    </xf>
    <xf numFmtId="176" fontId="0" fillId="0" borderId="1" xfId="0" applyNumberFormat="1" applyBorder="1" applyAlignment="1" applyProtection="1">
      <alignment horizontal="left" vertical="center"/>
    </xf>
    <xf numFmtId="176" fontId="0" fillId="0" borderId="1" xfId="0" applyNumberFormat="1" applyBorder="1" applyAlignment="1" applyProtection="1">
      <alignment horizontal="center" vertical="center"/>
    </xf>
    <xf numFmtId="176" fontId="2" fillId="0" borderId="0" xfId="0" applyNumberFormat="1" applyFont="1" applyAlignment="1" applyProtection="1">
      <alignment horizontal="center"/>
      <protection locked="0"/>
    </xf>
    <xf numFmtId="0" fontId="7" fillId="0" borderId="1" xfId="0" applyFont="1" applyBorder="1" applyAlignment="1">
      <alignment horizontal="center" vertical="center"/>
    </xf>
    <xf numFmtId="0" fontId="31" fillId="0" borderId="0" xfId="0" applyFont="1">
      <alignment vertical="center"/>
    </xf>
    <xf numFmtId="176" fontId="0" fillId="3" borderId="1" xfId="0" applyNumberFormat="1" applyFill="1" applyBorder="1" applyAlignment="1" applyProtection="1">
      <alignment horizontal="center" vertical="center"/>
      <protection locked="0"/>
    </xf>
    <xf numFmtId="0" fontId="0" fillId="0" borderId="0" xfId="0" applyFill="1" applyAlignment="1">
      <alignment horizontal="center" vertical="center"/>
    </xf>
    <xf numFmtId="0" fontId="9" fillId="0" borderId="0" xfId="0" applyFont="1" applyFill="1" applyAlignment="1">
      <alignment vertical="center"/>
    </xf>
    <xf numFmtId="0" fontId="14" fillId="0" borderId="0" xfId="0" applyFont="1" applyFill="1" applyAlignment="1">
      <alignment horizontal="center" vertical="center"/>
    </xf>
    <xf numFmtId="0" fontId="5" fillId="0" borderId="0" xfId="0" applyFont="1" applyAlignment="1">
      <alignment horizontal="right" vertical="center"/>
    </xf>
    <xf numFmtId="0" fontId="10" fillId="0" borderId="0" xfId="0" applyFont="1">
      <alignment vertical="center"/>
    </xf>
    <xf numFmtId="0" fontId="0" fillId="3" borderId="1" xfId="0" applyFill="1" applyBorder="1" applyAlignment="1">
      <alignment horizontal="center" vertical="center"/>
    </xf>
    <xf numFmtId="0" fontId="10" fillId="0" borderId="0" xfId="0" applyFont="1" applyFill="1">
      <alignment vertical="center"/>
    </xf>
    <xf numFmtId="0" fontId="10" fillId="3" borderId="1" xfId="0" applyFont="1" applyFill="1" applyBorder="1" applyAlignment="1">
      <alignment horizontal="center" vertical="center"/>
    </xf>
    <xf numFmtId="0" fontId="0" fillId="0" borderId="0" xfId="0" applyFill="1" applyBorder="1" applyAlignment="1">
      <alignment horizontal="center" vertical="center"/>
    </xf>
    <xf numFmtId="0" fontId="10" fillId="0" borderId="1" xfId="0" applyFont="1" applyBorder="1">
      <alignment vertical="center"/>
    </xf>
    <xf numFmtId="176" fontId="0" fillId="5" borderId="1" xfId="0" applyNumberFormat="1" applyFill="1" applyBorder="1" applyAlignment="1" applyProtection="1">
      <alignment horizontal="center" vertical="center"/>
      <protection locked="0"/>
    </xf>
    <xf numFmtId="176" fontId="0" fillId="5" borderId="1" xfId="0" applyNumberFormat="1" applyFill="1" applyBorder="1" applyProtection="1">
      <alignment vertical="center"/>
      <protection locked="0"/>
    </xf>
    <xf numFmtId="0" fontId="0" fillId="5" borderId="1" xfId="0" applyFill="1" applyBorder="1">
      <alignment vertical="center"/>
    </xf>
    <xf numFmtId="0" fontId="10" fillId="5" borderId="1" xfId="0" applyFont="1" applyFill="1" applyBorder="1" applyAlignment="1">
      <alignment horizontal="center" vertical="center"/>
    </xf>
    <xf numFmtId="0" fontId="36" fillId="0" borderId="1" xfId="0" applyFont="1" applyBorder="1">
      <alignment vertical="center"/>
    </xf>
    <xf numFmtId="176" fontId="0" fillId="5" borderId="1" xfId="0" applyNumberFormat="1" applyFill="1" applyBorder="1" applyAlignment="1" applyProtection="1">
      <alignment horizontal="center" vertical="center"/>
      <protection locked="0"/>
    </xf>
    <xf numFmtId="176" fontId="18" fillId="5" borderId="1" xfId="0" applyNumberFormat="1" applyFont="1" applyFill="1" applyBorder="1" applyProtection="1">
      <alignment vertical="center"/>
      <protection locked="0"/>
    </xf>
    <xf numFmtId="176" fontId="18" fillId="0" borderId="0" xfId="0" applyNumberFormat="1" applyFont="1" applyProtection="1">
      <alignment vertical="center"/>
      <protection locked="0"/>
    </xf>
    <xf numFmtId="176" fontId="18" fillId="3" borderId="11" xfId="0" applyNumberFormat="1" applyFont="1" applyFill="1" applyBorder="1" applyAlignment="1" applyProtection="1">
      <alignment horizontal="center" vertical="center"/>
      <protection locked="0"/>
    </xf>
    <xf numFmtId="0" fontId="0" fillId="0" borderId="0" xfId="0" applyAlignment="1">
      <alignment horizontal="left" vertical="center" indent="1"/>
    </xf>
    <xf numFmtId="0" fontId="0" fillId="0" borderId="0" xfId="0" applyAlignment="1">
      <alignment horizontal="right" vertical="center"/>
    </xf>
    <xf numFmtId="0" fontId="0" fillId="0" borderId="0" xfId="0" applyBorder="1" applyAlignment="1">
      <alignment vertical="center"/>
    </xf>
    <xf numFmtId="0" fontId="2" fillId="0" borderId="0" xfId="0" applyFont="1">
      <alignment vertical="center"/>
    </xf>
    <xf numFmtId="0" fontId="2" fillId="0" borderId="0" xfId="0" applyFont="1" applyAlignment="1">
      <alignment vertical="top"/>
    </xf>
    <xf numFmtId="0" fontId="0" fillId="7" borderId="1" xfId="0" applyFill="1" applyBorder="1" applyAlignment="1">
      <alignment horizontal="center" vertical="center"/>
    </xf>
    <xf numFmtId="0" fontId="0" fillId="7" borderId="12" xfId="0" applyFill="1" applyBorder="1">
      <alignment vertical="center"/>
    </xf>
    <xf numFmtId="0" fontId="35" fillId="7" borderId="13" xfId="0" applyFont="1" applyFill="1" applyBorder="1">
      <alignment vertical="center"/>
    </xf>
    <xf numFmtId="0" fontId="0" fillId="7" borderId="0" xfId="0" applyFill="1" applyAlignment="1">
      <alignment horizontal="center" vertical="center"/>
    </xf>
    <xf numFmtId="0" fontId="34" fillId="6" borderId="1" xfId="0" applyFont="1" applyFill="1" applyBorder="1" applyAlignment="1">
      <alignment horizontal="center" vertical="center"/>
    </xf>
    <xf numFmtId="0" fontId="10" fillId="6" borderId="12" xfId="0" applyFont="1" applyFill="1" applyBorder="1" applyAlignment="1">
      <alignment horizontal="center" vertical="center"/>
    </xf>
    <xf numFmtId="176" fontId="14" fillId="2" borderId="1" xfId="0" applyNumberFormat="1" applyFont="1" applyFill="1" applyBorder="1" applyAlignment="1" applyProtection="1">
      <alignment horizontal="center" vertical="center"/>
    </xf>
    <xf numFmtId="176" fontId="14" fillId="2" borderId="0" xfId="0" applyNumberFormat="1" applyFont="1" applyFill="1" applyAlignment="1" applyProtection="1">
      <alignment horizontal="center" vertical="center"/>
      <protection locked="0"/>
    </xf>
    <xf numFmtId="0" fontId="15" fillId="0" borderId="0" xfId="1" applyFont="1" applyFill="1" applyAlignment="1">
      <alignment horizontal="center" vertical="center"/>
    </xf>
    <xf numFmtId="0" fontId="15" fillId="2" borderId="15" xfId="1" applyFont="1" applyFill="1" applyBorder="1" applyAlignment="1">
      <alignment horizontal="center" vertical="center"/>
    </xf>
    <xf numFmtId="0" fontId="38" fillId="2" borderId="15" xfId="0" applyFont="1" applyFill="1" applyBorder="1" applyAlignment="1">
      <alignment horizontal="center" vertical="center"/>
    </xf>
    <xf numFmtId="0" fontId="0" fillId="2" borderId="0" xfId="0" applyFill="1">
      <alignment vertical="center"/>
    </xf>
    <xf numFmtId="176" fontId="0" fillId="5" borderId="1" xfId="0" quotePrefix="1" applyNumberFormat="1" applyFill="1" applyBorder="1" applyAlignment="1" applyProtection="1">
      <alignment horizontal="center" vertical="center"/>
      <protection locked="0"/>
    </xf>
    <xf numFmtId="0" fontId="35" fillId="0" borderId="0" xfId="0" applyFont="1">
      <alignment vertical="center"/>
    </xf>
    <xf numFmtId="0" fontId="19" fillId="0" borderId="0" xfId="0" applyFont="1">
      <alignment vertical="center"/>
    </xf>
    <xf numFmtId="0" fontId="40" fillId="0" borderId="0" xfId="0" applyFont="1" applyAlignment="1">
      <alignment horizontal="center" vertical="center"/>
    </xf>
    <xf numFmtId="0" fontId="28" fillId="7" borderId="1" xfId="0" applyFont="1" applyFill="1" applyBorder="1" applyAlignment="1">
      <alignment horizontal="center" vertical="center"/>
    </xf>
    <xf numFmtId="0" fontId="9" fillId="0" borderId="0" xfId="0" applyFont="1" applyBorder="1">
      <alignment vertical="center"/>
    </xf>
    <xf numFmtId="0" fontId="0" fillId="0" borderId="0" xfId="0" applyBorder="1">
      <alignment vertical="center"/>
    </xf>
    <xf numFmtId="0" fontId="42" fillId="0" borderId="0" xfId="0" applyFont="1">
      <alignment vertical="center"/>
    </xf>
    <xf numFmtId="0" fontId="43" fillId="7" borderId="1" xfId="0" applyFont="1" applyFill="1" applyBorder="1" applyAlignment="1">
      <alignment horizontal="center" vertical="center"/>
    </xf>
    <xf numFmtId="0" fontId="19" fillId="0" borderId="0" xfId="0" applyFont="1" applyAlignment="1">
      <alignment horizontal="right" vertical="center"/>
    </xf>
    <xf numFmtId="0" fontId="0" fillId="0" borderId="1" xfId="0" applyBorder="1" applyAlignment="1">
      <alignment horizontal="center" vertical="center" wrapText="1"/>
    </xf>
    <xf numFmtId="0" fontId="0" fillId="0" borderId="12" xfId="0" applyBorder="1" applyAlignment="1">
      <alignment horizontal="center" vertical="center" wrapText="1"/>
    </xf>
    <xf numFmtId="0" fontId="39" fillId="8" borderId="0" xfId="0" applyFont="1" applyFill="1" applyAlignment="1">
      <alignment horizontal="center" vertical="center"/>
    </xf>
    <xf numFmtId="0" fontId="5" fillId="0" borderId="1" xfId="0" applyFont="1" applyFill="1" applyBorder="1" applyAlignment="1">
      <alignment horizontal="center" vertical="center"/>
    </xf>
    <xf numFmtId="0" fontId="7" fillId="0" borderId="1" xfId="0" applyFont="1" applyBorder="1" applyAlignment="1">
      <alignment horizontal="center" vertical="center"/>
    </xf>
    <xf numFmtId="0" fontId="5" fillId="0" borderId="11" xfId="0" applyFont="1" applyFill="1" applyBorder="1" applyAlignment="1">
      <alignment horizontal="center" vertical="center"/>
    </xf>
    <xf numFmtId="176" fontId="14" fillId="2" borderId="1" xfId="0" applyNumberFormat="1" applyFont="1" applyFill="1" applyBorder="1" applyAlignment="1" applyProtection="1">
      <alignment horizontal="center" vertical="center" wrapText="1"/>
      <protection locked="0"/>
    </xf>
    <xf numFmtId="176" fontId="14" fillId="2" borderId="1" xfId="0" applyNumberFormat="1" applyFont="1" applyFill="1" applyBorder="1" applyAlignment="1" applyProtection="1">
      <alignment horizontal="center" vertical="center"/>
      <protection locked="0"/>
    </xf>
    <xf numFmtId="176" fontId="0" fillId="4" borderId="1" xfId="0" applyNumberFormat="1" applyFill="1" applyBorder="1" applyAlignment="1" applyProtection="1">
      <alignment horizontal="center" vertical="center"/>
      <protection locked="0"/>
    </xf>
    <xf numFmtId="176" fontId="30" fillId="4" borderId="1" xfId="0" applyNumberFormat="1" applyFont="1" applyFill="1" applyBorder="1" applyAlignment="1" applyProtection="1">
      <alignment horizontal="center" vertical="center" wrapText="1"/>
      <protection locked="0"/>
    </xf>
    <xf numFmtId="176" fontId="0" fillId="4" borderId="1" xfId="0" applyNumberFormat="1" applyFill="1" applyBorder="1" applyAlignment="1" applyProtection="1">
      <alignment horizontal="center" vertical="center" wrapText="1"/>
      <protection locked="0"/>
    </xf>
    <xf numFmtId="176" fontId="29" fillId="4" borderId="1" xfId="0" applyNumberFormat="1" applyFont="1" applyFill="1" applyBorder="1" applyAlignment="1" applyProtection="1">
      <alignment horizontal="center" vertical="center" wrapText="1"/>
      <protection locked="0"/>
    </xf>
    <xf numFmtId="176" fontId="0" fillId="5" borderId="1" xfId="0" applyNumberFormat="1" applyFill="1" applyBorder="1" applyAlignment="1" applyProtection="1">
      <alignment horizontal="center" vertical="center"/>
      <protection locked="0"/>
    </xf>
    <xf numFmtId="176" fontId="18" fillId="5" borderId="1" xfId="0" applyNumberFormat="1" applyFont="1" applyFill="1" applyBorder="1" applyAlignment="1" applyProtection="1">
      <alignment horizontal="center" vertical="center" wrapText="1"/>
      <protection locked="0"/>
    </xf>
    <xf numFmtId="176" fontId="18" fillId="5" borderId="1" xfId="0" applyNumberFormat="1" applyFont="1" applyFill="1" applyBorder="1" applyAlignment="1" applyProtection="1">
      <alignment horizontal="center" vertical="center"/>
      <protection locked="0"/>
    </xf>
    <xf numFmtId="176" fontId="0" fillId="0" borderId="1" xfId="0" applyNumberFormat="1" applyBorder="1" applyAlignment="1" applyProtection="1">
      <alignment horizontal="center" vertical="center"/>
      <protection locked="0"/>
    </xf>
    <xf numFmtId="176" fontId="3" fillId="5" borderId="1" xfId="0" applyNumberFormat="1" applyFont="1" applyFill="1" applyBorder="1" applyAlignment="1" applyProtection="1">
      <alignment horizontal="center" vertical="center"/>
      <protection locked="0"/>
    </xf>
    <xf numFmtId="176" fontId="34" fillId="2" borderId="1" xfId="0" applyNumberFormat="1" applyFont="1" applyFill="1" applyBorder="1" applyAlignment="1" applyProtection="1">
      <alignment horizontal="center" vertical="center" wrapText="1"/>
      <protection locked="0"/>
    </xf>
    <xf numFmtId="176" fontId="2" fillId="4" borderId="1" xfId="0" applyNumberFormat="1" applyFont="1" applyFill="1" applyBorder="1" applyAlignment="1" applyProtection="1">
      <alignment horizontal="center" vertical="center"/>
      <protection locked="0"/>
    </xf>
    <xf numFmtId="176" fontId="3" fillId="4" borderId="1" xfId="0" applyNumberFormat="1" applyFont="1" applyFill="1" applyBorder="1" applyAlignment="1" applyProtection="1">
      <alignment horizontal="center" vertical="center"/>
      <protection locked="0"/>
    </xf>
    <xf numFmtId="176" fontId="0" fillId="3" borderId="1" xfId="0" applyNumberFormat="1" applyFill="1" applyBorder="1" applyAlignment="1" applyProtection="1">
      <alignment horizontal="center" vertical="center"/>
      <protection locked="0"/>
    </xf>
    <xf numFmtId="176" fontId="9" fillId="0" borderId="6" xfId="0" applyNumberFormat="1" applyFont="1" applyBorder="1" applyAlignment="1" applyProtection="1">
      <alignment horizontal="center" vertical="center" wrapText="1"/>
      <protection locked="0"/>
    </xf>
    <xf numFmtId="176" fontId="9" fillId="0" borderId="14" xfId="0" applyNumberFormat="1" applyFont="1" applyBorder="1" applyAlignment="1" applyProtection="1">
      <alignment horizontal="center" vertical="center" wrapText="1"/>
      <protection locked="0"/>
    </xf>
    <xf numFmtId="176" fontId="2" fillId="5" borderId="1" xfId="0" applyNumberFormat="1" applyFont="1" applyFill="1" applyBorder="1" applyAlignment="1" applyProtection="1">
      <alignment horizontal="center" vertical="center"/>
      <protection locked="0"/>
    </xf>
    <xf numFmtId="176" fontId="10" fillId="0" borderId="11" xfId="0" applyNumberFormat="1" applyFont="1" applyBorder="1" applyAlignment="1" applyProtection="1">
      <alignment horizontal="center" vertical="center"/>
      <protection locked="0"/>
    </xf>
    <xf numFmtId="0" fontId="40" fillId="0" borderId="0" xfId="0" applyFont="1" applyAlignment="1">
      <alignment horizontal="center" vertical="center"/>
    </xf>
    <xf numFmtId="0" fontId="41" fillId="0" borderId="0" xfId="0" applyFont="1" applyAlignment="1">
      <alignment horizontal="center" vertical="center"/>
    </xf>
    <xf numFmtId="0" fontId="25" fillId="5" borderId="1" xfId="0" applyFont="1" applyFill="1" applyBorder="1" applyAlignment="1">
      <alignment horizontal="center" vertical="center" textRotation="255"/>
    </xf>
    <xf numFmtId="0" fontId="14" fillId="0" borderId="0" xfId="0" applyFont="1" applyAlignment="1">
      <alignment horizontal="center" vertical="center"/>
    </xf>
    <xf numFmtId="0" fontId="15" fillId="2" borderId="7" xfId="1" applyFont="1" applyFill="1" applyBorder="1" applyAlignment="1">
      <alignment horizontal="center" vertical="center" wrapText="1"/>
    </xf>
    <xf numFmtId="0" fontId="15" fillId="2" borderId="7" xfId="1" applyFont="1" applyFill="1" applyBorder="1" applyAlignment="1">
      <alignment horizontal="center" vertical="center"/>
    </xf>
    <xf numFmtId="0" fontId="15" fillId="2" borderId="16" xfId="1" applyFont="1" applyFill="1" applyBorder="1" applyAlignment="1">
      <alignment horizontal="center" vertical="center"/>
    </xf>
    <xf numFmtId="0" fontId="0" fillId="0" borderId="3" xfId="1" applyFont="1" applyBorder="1" applyAlignment="1">
      <alignment horizontal="distributed" vertical="center"/>
    </xf>
    <xf numFmtId="0" fontId="8" fillId="0" borderId="3" xfId="1" applyFont="1" applyBorder="1" applyAlignment="1">
      <alignment horizontal="distributed" vertical="center" indent="1"/>
    </xf>
    <xf numFmtId="0" fontId="16" fillId="0" borderId="3" xfId="1" applyFont="1" applyBorder="1" applyAlignment="1">
      <alignment horizontal="center" vertical="center"/>
    </xf>
    <xf numFmtId="0" fontId="0" fillId="0" borderId="10" xfId="1" applyFont="1" applyBorder="1" applyAlignment="1">
      <alignment horizontal="center" vertical="center" shrinkToFit="1"/>
    </xf>
    <xf numFmtId="0" fontId="8" fillId="0" borderId="10" xfId="1" applyFont="1" applyBorder="1" applyAlignment="1">
      <alignment horizontal="distributed" vertical="center" indent="1"/>
    </xf>
    <xf numFmtId="0" fontId="22" fillId="0" borderId="0" xfId="1" applyFont="1" applyAlignment="1">
      <alignment horizontal="center" vertical="center"/>
    </xf>
    <xf numFmtId="0" fontId="13" fillId="0" borderId="1" xfId="1" applyFont="1" applyBorder="1" applyAlignment="1">
      <alignment horizontal="center" vertical="center"/>
    </xf>
    <xf numFmtId="0" fontId="14" fillId="0" borderId="5" xfId="1" applyFont="1" applyBorder="1" applyAlignment="1">
      <alignment horizontal="distributed" vertical="center"/>
    </xf>
    <xf numFmtId="0" fontId="14" fillId="0" borderId="0" xfId="1" applyFont="1" applyBorder="1" applyAlignment="1">
      <alignment horizontal="distributed" vertical="center"/>
    </xf>
    <xf numFmtId="0" fontId="14" fillId="0" borderId="3" xfId="1" applyFont="1" applyBorder="1" applyAlignment="1">
      <alignment horizontal="distributed" vertical="center"/>
    </xf>
    <xf numFmtId="0" fontId="8" fillId="0" borderId="5" xfId="1" applyFont="1" applyBorder="1" applyAlignment="1">
      <alignment horizontal="center" vertical="center" wrapText="1"/>
    </xf>
    <xf numFmtId="0" fontId="8" fillId="0" borderId="6" xfId="1" applyFont="1" applyBorder="1" applyAlignment="1">
      <alignment horizontal="center" vertical="center" wrapText="1"/>
    </xf>
    <xf numFmtId="0" fontId="8" fillId="0" borderId="3" xfId="1" applyFont="1" applyBorder="1" applyAlignment="1">
      <alignment horizontal="center" vertical="center" wrapText="1"/>
    </xf>
    <xf numFmtId="0" fontId="8" fillId="0" borderId="9" xfId="1" applyFont="1" applyBorder="1" applyAlignment="1">
      <alignment horizontal="center" vertical="center" wrapText="1"/>
    </xf>
    <xf numFmtId="0" fontId="10" fillId="0" borderId="5"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10" fillId="0" borderId="7" xfId="1" applyFont="1" applyBorder="1" applyAlignment="1">
      <alignment horizontal="center" vertical="center"/>
    </xf>
    <xf numFmtId="0" fontId="10" fillId="0" borderId="3" xfId="1" applyFont="1" applyBorder="1" applyAlignment="1">
      <alignment horizontal="center" vertical="center"/>
    </xf>
    <xf numFmtId="0" fontId="10" fillId="0" borderId="9" xfId="1" applyFont="1" applyBorder="1" applyAlignment="1">
      <alignment horizontal="center" vertical="center"/>
    </xf>
    <xf numFmtId="0" fontId="0" fillId="0" borderId="3" xfId="1" applyFont="1" applyBorder="1" applyAlignment="1">
      <alignment horizontal="center" vertical="center"/>
    </xf>
    <xf numFmtId="0" fontId="15" fillId="0" borderId="3" xfId="1" applyFont="1" applyBorder="1" applyAlignment="1">
      <alignment horizontal="distributed" vertical="center"/>
    </xf>
    <xf numFmtId="0" fontId="21" fillId="0" borderId="4" xfId="1" applyFont="1" applyBorder="1" applyAlignment="1">
      <alignment horizontal="center" vertical="center"/>
    </xf>
    <xf numFmtId="0" fontId="21" fillId="0" borderId="5" xfId="1" applyFont="1" applyBorder="1" applyAlignment="1">
      <alignment horizontal="center" vertical="center"/>
    </xf>
    <xf numFmtId="0" fontId="21" fillId="0" borderId="2" xfId="1" applyFont="1" applyBorder="1" applyAlignment="1">
      <alignment horizontal="center" vertical="center"/>
    </xf>
    <xf numFmtId="0" fontId="21" fillId="0" borderId="0" xfId="1" applyFont="1" applyBorder="1" applyAlignment="1">
      <alignment horizontal="center" vertical="center"/>
    </xf>
    <xf numFmtId="0" fontId="21" fillId="0" borderId="8" xfId="1" applyFont="1" applyBorder="1" applyAlignment="1">
      <alignment horizontal="center" vertical="center"/>
    </xf>
    <xf numFmtId="0" fontId="21" fillId="0" borderId="3" xfId="1" applyFont="1" applyBorder="1" applyAlignment="1">
      <alignment horizontal="center" vertical="center"/>
    </xf>
    <xf numFmtId="0" fontId="8" fillId="0" borderId="1"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2"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3" xfId="1" applyFont="1" applyBorder="1" applyAlignment="1">
      <alignment horizontal="center" vertical="center"/>
    </xf>
    <xf numFmtId="0" fontId="9" fillId="0" borderId="9" xfId="1" applyFont="1" applyBorder="1" applyAlignment="1">
      <alignment horizontal="center" vertical="center"/>
    </xf>
    <xf numFmtId="0" fontId="8" fillId="0" borderId="1" xfId="1" applyFont="1" applyBorder="1" applyAlignment="1">
      <alignment horizontal="center" vertical="center" wrapText="1"/>
    </xf>
    <xf numFmtId="0" fontId="6" fillId="0" borderId="1" xfId="1" applyFont="1" applyBorder="1" applyAlignment="1">
      <alignment horizontal="center" vertical="center"/>
    </xf>
    <xf numFmtId="0" fontId="6" fillId="0" borderId="1" xfId="1" applyFont="1" applyBorder="1" applyAlignment="1">
      <alignment horizontal="center" vertical="center" wrapText="1"/>
    </xf>
    <xf numFmtId="0" fontId="0" fillId="0" borderId="1" xfId="1" applyFont="1" applyBorder="1" applyAlignment="1">
      <alignment horizontal="center" vertical="center"/>
    </xf>
    <xf numFmtId="0" fontId="16" fillId="0" borderId="1" xfId="1" applyFont="1" applyBorder="1" applyAlignment="1">
      <alignment horizontal="center" vertical="center" wrapText="1"/>
    </xf>
    <xf numFmtId="0" fontId="6" fillId="0" borderId="12" xfId="1" applyFont="1" applyBorder="1" applyAlignment="1">
      <alignment horizontal="center" vertical="center"/>
    </xf>
    <xf numFmtId="0" fontId="6" fillId="0" borderId="10" xfId="1" applyFont="1" applyBorder="1" applyAlignment="1">
      <alignment horizontal="center" vertical="center"/>
    </xf>
    <xf numFmtId="0" fontId="6" fillId="0" borderId="13" xfId="1" applyFont="1" applyBorder="1" applyAlignment="1">
      <alignment horizontal="center" vertical="center"/>
    </xf>
    <xf numFmtId="0" fontId="8" fillId="0" borderId="12" xfId="1" applyFont="1" applyBorder="1" applyAlignment="1">
      <alignment horizontal="center" vertical="center"/>
    </xf>
    <xf numFmtId="0" fontId="8" fillId="0" borderId="10" xfId="1" applyFont="1" applyBorder="1" applyAlignment="1">
      <alignment horizontal="center" vertical="center"/>
    </xf>
    <xf numFmtId="0" fontId="8" fillId="0" borderId="13" xfId="1" applyFont="1" applyBorder="1" applyAlignment="1">
      <alignment horizontal="center" vertical="center"/>
    </xf>
    <xf numFmtId="0" fontId="0" fillId="0" borderId="0" xfId="0" applyAlignment="1">
      <alignment horizontal="left" vertical="center" wrapText="1"/>
    </xf>
    <xf numFmtId="0" fontId="32" fillId="2" borderId="0" xfId="0" applyFont="1" applyFill="1" applyAlignment="1">
      <alignment horizontal="left" vertical="center" wrapText="1"/>
    </xf>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5"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9" xfId="0" applyFont="1" applyFill="1" applyBorder="1" applyAlignment="1">
      <alignment horizontal="center" vertical="center"/>
    </xf>
    <xf numFmtId="0" fontId="0" fillId="6" borderId="12" xfId="0" applyFill="1" applyBorder="1" applyAlignment="1">
      <alignment horizontal="center" vertical="center"/>
    </xf>
    <xf numFmtId="0" fontId="0" fillId="6" borderId="10" xfId="0" applyFill="1" applyBorder="1" applyAlignment="1">
      <alignment horizontal="center" vertical="center"/>
    </xf>
    <xf numFmtId="0" fontId="44" fillId="5" borderId="12" xfId="0" applyFont="1" applyFill="1" applyBorder="1" applyAlignment="1">
      <alignment horizontal="center" vertical="center"/>
    </xf>
    <xf numFmtId="0" fontId="44" fillId="5" borderId="10" xfId="0" applyFont="1" applyFill="1" applyBorder="1" applyAlignment="1">
      <alignment horizontal="center" vertical="center"/>
    </xf>
    <xf numFmtId="0" fontId="44" fillId="5" borderId="13" xfId="0" applyFont="1" applyFill="1" applyBorder="1" applyAlignment="1">
      <alignment horizontal="center" vertical="center"/>
    </xf>
    <xf numFmtId="0" fontId="34" fillId="6" borderId="14" xfId="0" applyFont="1" applyFill="1" applyBorder="1" applyAlignment="1">
      <alignment horizontal="center" vertical="center"/>
    </xf>
    <xf numFmtId="0" fontId="34" fillId="6" borderId="11" xfId="0" applyFont="1" applyFill="1" applyBorder="1" applyAlignment="1">
      <alignment horizontal="center" vertical="center"/>
    </xf>
    <xf numFmtId="0" fontId="25" fillId="6" borderId="14" xfId="0" applyFont="1" applyFill="1" applyBorder="1" applyAlignment="1">
      <alignment horizontal="center" vertical="center"/>
    </xf>
    <xf numFmtId="0" fontId="25" fillId="6" borderId="11" xfId="0" applyFont="1" applyFill="1" applyBorder="1" applyAlignment="1">
      <alignment horizontal="center" vertical="center"/>
    </xf>
    <xf numFmtId="0" fontId="45" fillId="0" borderId="0" xfId="0" applyFont="1">
      <alignment vertical="center"/>
    </xf>
    <xf numFmtId="0" fontId="45" fillId="0" borderId="0" xfId="0" applyFont="1" applyAlignment="1">
      <alignment horizontal="center" vertical="center"/>
    </xf>
  </cellXfs>
  <cellStyles count="2">
    <cellStyle name="標準" xfId="0" builtinId="0"/>
    <cellStyle name="標準 2" xfId="1" xr:uid="{00000000-0005-0000-0000-000001000000}"/>
  </cellStyles>
  <dxfs count="2">
    <dxf>
      <fill>
        <patternFill patternType="gray125"/>
      </fill>
    </dxf>
    <dxf>
      <fill>
        <patternFill patternType="gray125"/>
      </fill>
    </dxf>
  </dxfs>
  <tableStyles count="0" defaultTableStyle="TableStyleMedium2" defaultPivotStyle="PivotStyleLight16"/>
  <colors>
    <mruColors>
      <color rgb="FFC2E49C"/>
      <color rgb="FFFFFFA3"/>
      <color rgb="FFFFCCFF"/>
      <color rgb="FFABDB77"/>
      <color rgb="FFFFFF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_rels/drawing3.xml.rels><?xml version="1.0" encoding="UTF-8" standalone="yes"?>
<Relationships xmlns="http://schemas.openxmlformats.org/package/2006/relationships"><Relationship Id="rId3" Type="http://schemas.openxmlformats.org/officeDocument/2006/relationships/image" Target="../media/image11.emf"/><Relationship Id="rId2" Type="http://schemas.openxmlformats.org/officeDocument/2006/relationships/image" Target="../media/image10.emf"/><Relationship Id="rId1" Type="http://schemas.openxmlformats.org/officeDocument/2006/relationships/image" Target="../media/image9.emf"/><Relationship Id="rId4" Type="http://schemas.openxmlformats.org/officeDocument/2006/relationships/image" Target="../media/image12.emf"/></Relationships>
</file>

<file path=xl/drawings/drawing1.xml><?xml version="1.0" encoding="utf-8"?>
<xdr:wsDr xmlns:xdr="http://schemas.openxmlformats.org/drawingml/2006/spreadsheetDrawing" xmlns:a="http://schemas.openxmlformats.org/drawingml/2006/main">
  <xdr:twoCellAnchor>
    <xdr:from>
      <xdr:col>2</xdr:col>
      <xdr:colOff>304800</xdr:colOff>
      <xdr:row>33</xdr:row>
      <xdr:rowOff>190500</xdr:rowOff>
    </xdr:from>
    <xdr:to>
      <xdr:col>3</xdr:col>
      <xdr:colOff>85725</xdr:colOff>
      <xdr:row>35</xdr:row>
      <xdr:rowOff>66675</xdr:rowOff>
    </xdr:to>
    <xdr:sp macro="" textlink="">
      <xdr:nvSpPr>
        <xdr:cNvPr id="6" name="上矢印 5">
          <a:extLst>
            <a:ext uri="{FF2B5EF4-FFF2-40B4-BE49-F238E27FC236}">
              <a16:creationId xmlns:a16="http://schemas.microsoft.com/office/drawing/2014/main" id="{00000000-0008-0000-0100-000006000000}"/>
            </a:ext>
          </a:extLst>
        </xdr:cNvPr>
        <xdr:cNvSpPr/>
      </xdr:nvSpPr>
      <xdr:spPr>
        <a:xfrm>
          <a:off x="1257300" y="8524875"/>
          <a:ext cx="257175" cy="352425"/>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190500</xdr:colOff>
      <xdr:row>33</xdr:row>
      <xdr:rowOff>190500</xdr:rowOff>
    </xdr:from>
    <xdr:to>
      <xdr:col>4</xdr:col>
      <xdr:colOff>447675</xdr:colOff>
      <xdr:row>35</xdr:row>
      <xdr:rowOff>66675</xdr:rowOff>
    </xdr:to>
    <xdr:sp macro="" textlink="">
      <xdr:nvSpPr>
        <xdr:cNvPr id="7" name="上矢印 6">
          <a:extLst>
            <a:ext uri="{FF2B5EF4-FFF2-40B4-BE49-F238E27FC236}">
              <a16:creationId xmlns:a16="http://schemas.microsoft.com/office/drawing/2014/main" id="{00000000-0008-0000-0100-000007000000}"/>
            </a:ext>
          </a:extLst>
        </xdr:cNvPr>
        <xdr:cNvSpPr/>
      </xdr:nvSpPr>
      <xdr:spPr>
        <a:xfrm>
          <a:off x="2266950" y="8524875"/>
          <a:ext cx="257175" cy="352425"/>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390525</xdr:colOff>
      <xdr:row>33</xdr:row>
      <xdr:rowOff>171450</xdr:rowOff>
    </xdr:from>
    <xdr:to>
      <xdr:col>8</xdr:col>
      <xdr:colOff>171450</xdr:colOff>
      <xdr:row>35</xdr:row>
      <xdr:rowOff>47625</xdr:rowOff>
    </xdr:to>
    <xdr:sp macro="" textlink="">
      <xdr:nvSpPr>
        <xdr:cNvPr id="8" name="上矢印 7">
          <a:extLst>
            <a:ext uri="{FF2B5EF4-FFF2-40B4-BE49-F238E27FC236}">
              <a16:creationId xmlns:a16="http://schemas.microsoft.com/office/drawing/2014/main" id="{00000000-0008-0000-0100-000008000000}"/>
            </a:ext>
          </a:extLst>
        </xdr:cNvPr>
        <xdr:cNvSpPr/>
      </xdr:nvSpPr>
      <xdr:spPr>
        <a:xfrm>
          <a:off x="3895725" y="8505825"/>
          <a:ext cx="257175" cy="352425"/>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142875</xdr:colOff>
      <xdr:row>33</xdr:row>
      <xdr:rowOff>161925</xdr:rowOff>
    </xdr:from>
    <xdr:to>
      <xdr:col>11</xdr:col>
      <xdr:colOff>400050</xdr:colOff>
      <xdr:row>35</xdr:row>
      <xdr:rowOff>38100</xdr:rowOff>
    </xdr:to>
    <xdr:sp macro="" textlink="">
      <xdr:nvSpPr>
        <xdr:cNvPr id="9" name="上矢印 8">
          <a:extLst>
            <a:ext uri="{FF2B5EF4-FFF2-40B4-BE49-F238E27FC236}">
              <a16:creationId xmlns:a16="http://schemas.microsoft.com/office/drawing/2014/main" id="{00000000-0008-0000-0100-000009000000}"/>
            </a:ext>
          </a:extLst>
        </xdr:cNvPr>
        <xdr:cNvSpPr/>
      </xdr:nvSpPr>
      <xdr:spPr>
        <a:xfrm>
          <a:off x="5553075" y="8496300"/>
          <a:ext cx="257175" cy="352425"/>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123825</xdr:colOff>
      <xdr:row>33</xdr:row>
      <xdr:rowOff>219075</xdr:rowOff>
    </xdr:from>
    <xdr:to>
      <xdr:col>21</xdr:col>
      <xdr:colOff>381000</xdr:colOff>
      <xdr:row>35</xdr:row>
      <xdr:rowOff>95250</xdr:rowOff>
    </xdr:to>
    <xdr:sp macro="" textlink="">
      <xdr:nvSpPr>
        <xdr:cNvPr id="11" name="上矢印 10">
          <a:extLst>
            <a:ext uri="{FF2B5EF4-FFF2-40B4-BE49-F238E27FC236}">
              <a16:creationId xmlns:a16="http://schemas.microsoft.com/office/drawing/2014/main" id="{00000000-0008-0000-0100-00000B000000}"/>
            </a:ext>
          </a:extLst>
        </xdr:cNvPr>
        <xdr:cNvSpPr/>
      </xdr:nvSpPr>
      <xdr:spPr>
        <a:xfrm>
          <a:off x="10125075" y="8553450"/>
          <a:ext cx="257175" cy="352425"/>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0</xdr:colOff>
      <xdr:row>33</xdr:row>
      <xdr:rowOff>180975</xdr:rowOff>
    </xdr:from>
    <xdr:to>
      <xdr:col>16</xdr:col>
      <xdr:colOff>257175</xdr:colOff>
      <xdr:row>35</xdr:row>
      <xdr:rowOff>57150</xdr:rowOff>
    </xdr:to>
    <xdr:sp macro="" textlink="">
      <xdr:nvSpPr>
        <xdr:cNvPr id="12" name="上矢印 11">
          <a:extLst>
            <a:ext uri="{FF2B5EF4-FFF2-40B4-BE49-F238E27FC236}">
              <a16:creationId xmlns:a16="http://schemas.microsoft.com/office/drawing/2014/main" id="{00000000-0008-0000-0100-00000C000000}"/>
            </a:ext>
          </a:extLst>
        </xdr:cNvPr>
        <xdr:cNvSpPr/>
      </xdr:nvSpPr>
      <xdr:spPr>
        <a:xfrm>
          <a:off x="7791450" y="8515350"/>
          <a:ext cx="257175" cy="352425"/>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238125</xdr:colOff>
      <xdr:row>33</xdr:row>
      <xdr:rowOff>142875</xdr:rowOff>
    </xdr:from>
    <xdr:to>
      <xdr:col>2</xdr:col>
      <xdr:colOff>19050</xdr:colOff>
      <xdr:row>40</xdr:row>
      <xdr:rowOff>133350</xdr:rowOff>
    </xdr:to>
    <xdr:sp macro="" textlink="">
      <xdr:nvSpPr>
        <xdr:cNvPr id="13" name="上矢印 12">
          <a:extLst>
            <a:ext uri="{FF2B5EF4-FFF2-40B4-BE49-F238E27FC236}">
              <a16:creationId xmlns:a16="http://schemas.microsoft.com/office/drawing/2014/main" id="{00000000-0008-0000-0100-00000D000000}"/>
            </a:ext>
          </a:extLst>
        </xdr:cNvPr>
        <xdr:cNvSpPr/>
      </xdr:nvSpPr>
      <xdr:spPr>
        <a:xfrm>
          <a:off x="714375" y="8477250"/>
          <a:ext cx="257175" cy="2038350"/>
        </a:xfrm>
        <a:prstGeom prst="upArrow">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313369</xdr:colOff>
      <xdr:row>53</xdr:row>
      <xdr:rowOff>9525</xdr:rowOff>
    </xdr:from>
    <xdr:to>
      <xdr:col>8</xdr:col>
      <xdr:colOff>9525</xdr:colOff>
      <xdr:row>57</xdr:row>
      <xdr:rowOff>190500</xdr:rowOff>
    </xdr:to>
    <xdr:sp macro="" textlink="">
      <xdr:nvSpPr>
        <xdr:cNvPr id="15" name="フリーフォーム 14">
          <a:extLst>
            <a:ext uri="{FF2B5EF4-FFF2-40B4-BE49-F238E27FC236}">
              <a16:creationId xmlns:a16="http://schemas.microsoft.com/office/drawing/2014/main" id="{00000000-0008-0000-0100-00000F000000}"/>
            </a:ext>
          </a:extLst>
        </xdr:cNvPr>
        <xdr:cNvSpPr/>
      </xdr:nvSpPr>
      <xdr:spPr>
        <a:xfrm>
          <a:off x="3342319" y="13649325"/>
          <a:ext cx="648656" cy="1133475"/>
        </a:xfrm>
        <a:custGeom>
          <a:avLst/>
          <a:gdLst>
            <a:gd name="connsiteX0" fmla="*/ 553406 w 553406"/>
            <a:gd name="connsiteY0" fmla="*/ 0 h 866775"/>
            <a:gd name="connsiteX1" fmla="*/ 429581 w 553406"/>
            <a:gd name="connsiteY1" fmla="*/ 38100 h 866775"/>
            <a:gd name="connsiteX2" fmla="*/ 372431 w 553406"/>
            <a:gd name="connsiteY2" fmla="*/ 57150 h 866775"/>
            <a:gd name="connsiteX3" fmla="*/ 353381 w 553406"/>
            <a:gd name="connsiteY3" fmla="*/ 85725 h 866775"/>
            <a:gd name="connsiteX4" fmla="*/ 334331 w 553406"/>
            <a:gd name="connsiteY4" fmla="*/ 123825 h 866775"/>
            <a:gd name="connsiteX5" fmla="*/ 305756 w 553406"/>
            <a:gd name="connsiteY5" fmla="*/ 152400 h 866775"/>
            <a:gd name="connsiteX6" fmla="*/ 267656 w 553406"/>
            <a:gd name="connsiteY6" fmla="*/ 209550 h 866775"/>
            <a:gd name="connsiteX7" fmla="*/ 267656 w 553406"/>
            <a:gd name="connsiteY7" fmla="*/ 371475 h 866775"/>
            <a:gd name="connsiteX8" fmla="*/ 296231 w 553406"/>
            <a:gd name="connsiteY8" fmla="*/ 381000 h 866775"/>
            <a:gd name="connsiteX9" fmla="*/ 362906 w 553406"/>
            <a:gd name="connsiteY9" fmla="*/ 371475 h 866775"/>
            <a:gd name="connsiteX10" fmla="*/ 381956 w 553406"/>
            <a:gd name="connsiteY10" fmla="*/ 342900 h 866775"/>
            <a:gd name="connsiteX11" fmla="*/ 334331 w 553406"/>
            <a:gd name="connsiteY11" fmla="*/ 295275 h 866775"/>
            <a:gd name="connsiteX12" fmla="*/ 305756 w 553406"/>
            <a:gd name="connsiteY12" fmla="*/ 285750 h 866775"/>
            <a:gd name="connsiteX13" fmla="*/ 229556 w 553406"/>
            <a:gd name="connsiteY13" fmla="*/ 295275 h 866775"/>
            <a:gd name="connsiteX14" fmla="*/ 153356 w 553406"/>
            <a:gd name="connsiteY14" fmla="*/ 314325 h 866775"/>
            <a:gd name="connsiteX15" fmla="*/ 96206 w 553406"/>
            <a:gd name="connsiteY15" fmla="*/ 352425 h 866775"/>
            <a:gd name="connsiteX16" fmla="*/ 67631 w 553406"/>
            <a:gd name="connsiteY16" fmla="*/ 409575 h 866775"/>
            <a:gd name="connsiteX17" fmla="*/ 48581 w 553406"/>
            <a:gd name="connsiteY17" fmla="*/ 466725 h 866775"/>
            <a:gd name="connsiteX18" fmla="*/ 29531 w 553406"/>
            <a:gd name="connsiteY18" fmla="*/ 523875 h 866775"/>
            <a:gd name="connsiteX19" fmla="*/ 20006 w 553406"/>
            <a:gd name="connsiteY19" fmla="*/ 552450 h 866775"/>
            <a:gd name="connsiteX20" fmla="*/ 956 w 553406"/>
            <a:gd name="connsiteY20" fmla="*/ 685800 h 866775"/>
            <a:gd name="connsiteX21" fmla="*/ 956 w 553406"/>
            <a:gd name="connsiteY21" fmla="*/ 866775 h 86677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553406" h="866775">
              <a:moveTo>
                <a:pt x="553406" y="0"/>
              </a:moveTo>
              <a:cubicBezTo>
                <a:pt x="462536" y="36348"/>
                <a:pt x="551364" y="3305"/>
                <a:pt x="429581" y="38100"/>
              </a:cubicBezTo>
              <a:cubicBezTo>
                <a:pt x="410273" y="43617"/>
                <a:pt x="372431" y="57150"/>
                <a:pt x="372431" y="57150"/>
              </a:cubicBezTo>
              <a:cubicBezTo>
                <a:pt x="366081" y="66675"/>
                <a:pt x="359061" y="75786"/>
                <a:pt x="353381" y="85725"/>
              </a:cubicBezTo>
              <a:cubicBezTo>
                <a:pt x="346336" y="98053"/>
                <a:pt x="342584" y="112271"/>
                <a:pt x="334331" y="123825"/>
              </a:cubicBezTo>
              <a:cubicBezTo>
                <a:pt x="326501" y="134786"/>
                <a:pt x="314026" y="141767"/>
                <a:pt x="305756" y="152400"/>
              </a:cubicBezTo>
              <a:cubicBezTo>
                <a:pt x="291700" y="170472"/>
                <a:pt x="267656" y="209550"/>
                <a:pt x="267656" y="209550"/>
              </a:cubicBezTo>
              <a:cubicBezTo>
                <a:pt x="252308" y="270941"/>
                <a:pt x="243790" y="287945"/>
                <a:pt x="267656" y="371475"/>
              </a:cubicBezTo>
              <a:cubicBezTo>
                <a:pt x="270414" y="381129"/>
                <a:pt x="286706" y="377825"/>
                <a:pt x="296231" y="381000"/>
              </a:cubicBezTo>
              <a:cubicBezTo>
                <a:pt x="318456" y="377825"/>
                <a:pt x="342390" y="380593"/>
                <a:pt x="362906" y="371475"/>
              </a:cubicBezTo>
              <a:cubicBezTo>
                <a:pt x="373367" y="366826"/>
                <a:pt x="381956" y="354348"/>
                <a:pt x="381956" y="342900"/>
              </a:cubicBezTo>
              <a:cubicBezTo>
                <a:pt x="381956" y="323850"/>
                <a:pt x="347031" y="301625"/>
                <a:pt x="334331" y="295275"/>
              </a:cubicBezTo>
              <a:cubicBezTo>
                <a:pt x="325351" y="290785"/>
                <a:pt x="315281" y="288925"/>
                <a:pt x="305756" y="285750"/>
              </a:cubicBezTo>
              <a:cubicBezTo>
                <a:pt x="280356" y="288925"/>
                <a:pt x="254715" y="290558"/>
                <a:pt x="229556" y="295275"/>
              </a:cubicBezTo>
              <a:cubicBezTo>
                <a:pt x="203823" y="300100"/>
                <a:pt x="153356" y="314325"/>
                <a:pt x="153356" y="314325"/>
              </a:cubicBezTo>
              <a:cubicBezTo>
                <a:pt x="134306" y="327025"/>
                <a:pt x="103446" y="330705"/>
                <a:pt x="96206" y="352425"/>
              </a:cubicBezTo>
              <a:cubicBezTo>
                <a:pt x="61468" y="456638"/>
                <a:pt x="116870" y="298788"/>
                <a:pt x="67631" y="409575"/>
              </a:cubicBezTo>
              <a:cubicBezTo>
                <a:pt x="59476" y="427925"/>
                <a:pt x="54931" y="447675"/>
                <a:pt x="48581" y="466725"/>
              </a:cubicBezTo>
              <a:lnTo>
                <a:pt x="29531" y="523875"/>
              </a:lnTo>
              <a:cubicBezTo>
                <a:pt x="26356" y="533400"/>
                <a:pt x="21975" y="542605"/>
                <a:pt x="20006" y="552450"/>
              </a:cubicBezTo>
              <a:cubicBezTo>
                <a:pt x="10105" y="601956"/>
                <a:pt x="2923" y="630711"/>
                <a:pt x="956" y="685800"/>
              </a:cubicBezTo>
              <a:cubicBezTo>
                <a:pt x="-1197" y="746087"/>
                <a:pt x="956" y="806450"/>
                <a:pt x="956" y="866775"/>
              </a:cubicBezTo>
            </a:path>
          </a:pathLst>
        </a:custGeom>
        <a:noFill/>
        <a:ln w="19050">
          <a:solidFill>
            <a:sysClr val="windowText" lastClr="000000"/>
          </a:solidFill>
          <a:headEnd type="triangl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377084</xdr:colOff>
      <xdr:row>53</xdr:row>
      <xdr:rowOff>73287</xdr:rowOff>
    </xdr:from>
    <xdr:to>
      <xdr:col>22</xdr:col>
      <xdr:colOff>242037</xdr:colOff>
      <xdr:row>57</xdr:row>
      <xdr:rowOff>164842</xdr:rowOff>
    </xdr:to>
    <xdr:sp macro="" textlink="">
      <xdr:nvSpPr>
        <xdr:cNvPr id="16" name="フリーフォーム 15">
          <a:extLst>
            <a:ext uri="{FF2B5EF4-FFF2-40B4-BE49-F238E27FC236}">
              <a16:creationId xmlns:a16="http://schemas.microsoft.com/office/drawing/2014/main" id="{00000000-0008-0000-0100-000010000000}"/>
            </a:ext>
          </a:extLst>
        </xdr:cNvPr>
        <xdr:cNvSpPr/>
      </xdr:nvSpPr>
      <xdr:spPr>
        <a:xfrm rot="21372241" flipH="1">
          <a:off x="10549784" y="13713087"/>
          <a:ext cx="341203" cy="1044055"/>
        </a:xfrm>
        <a:custGeom>
          <a:avLst/>
          <a:gdLst>
            <a:gd name="connsiteX0" fmla="*/ 553406 w 553406"/>
            <a:gd name="connsiteY0" fmla="*/ 0 h 866775"/>
            <a:gd name="connsiteX1" fmla="*/ 429581 w 553406"/>
            <a:gd name="connsiteY1" fmla="*/ 38100 h 866775"/>
            <a:gd name="connsiteX2" fmla="*/ 372431 w 553406"/>
            <a:gd name="connsiteY2" fmla="*/ 57150 h 866775"/>
            <a:gd name="connsiteX3" fmla="*/ 353381 w 553406"/>
            <a:gd name="connsiteY3" fmla="*/ 85725 h 866775"/>
            <a:gd name="connsiteX4" fmla="*/ 334331 w 553406"/>
            <a:gd name="connsiteY4" fmla="*/ 123825 h 866775"/>
            <a:gd name="connsiteX5" fmla="*/ 305756 w 553406"/>
            <a:gd name="connsiteY5" fmla="*/ 152400 h 866775"/>
            <a:gd name="connsiteX6" fmla="*/ 267656 w 553406"/>
            <a:gd name="connsiteY6" fmla="*/ 209550 h 866775"/>
            <a:gd name="connsiteX7" fmla="*/ 267656 w 553406"/>
            <a:gd name="connsiteY7" fmla="*/ 371475 h 866775"/>
            <a:gd name="connsiteX8" fmla="*/ 296231 w 553406"/>
            <a:gd name="connsiteY8" fmla="*/ 381000 h 866775"/>
            <a:gd name="connsiteX9" fmla="*/ 362906 w 553406"/>
            <a:gd name="connsiteY9" fmla="*/ 371475 h 866775"/>
            <a:gd name="connsiteX10" fmla="*/ 381956 w 553406"/>
            <a:gd name="connsiteY10" fmla="*/ 342900 h 866775"/>
            <a:gd name="connsiteX11" fmla="*/ 334331 w 553406"/>
            <a:gd name="connsiteY11" fmla="*/ 295275 h 866775"/>
            <a:gd name="connsiteX12" fmla="*/ 305756 w 553406"/>
            <a:gd name="connsiteY12" fmla="*/ 285750 h 866775"/>
            <a:gd name="connsiteX13" fmla="*/ 229556 w 553406"/>
            <a:gd name="connsiteY13" fmla="*/ 295275 h 866775"/>
            <a:gd name="connsiteX14" fmla="*/ 153356 w 553406"/>
            <a:gd name="connsiteY14" fmla="*/ 314325 h 866775"/>
            <a:gd name="connsiteX15" fmla="*/ 96206 w 553406"/>
            <a:gd name="connsiteY15" fmla="*/ 352425 h 866775"/>
            <a:gd name="connsiteX16" fmla="*/ 67631 w 553406"/>
            <a:gd name="connsiteY16" fmla="*/ 409575 h 866775"/>
            <a:gd name="connsiteX17" fmla="*/ 48581 w 553406"/>
            <a:gd name="connsiteY17" fmla="*/ 466725 h 866775"/>
            <a:gd name="connsiteX18" fmla="*/ 29531 w 553406"/>
            <a:gd name="connsiteY18" fmla="*/ 523875 h 866775"/>
            <a:gd name="connsiteX19" fmla="*/ 20006 w 553406"/>
            <a:gd name="connsiteY19" fmla="*/ 552450 h 866775"/>
            <a:gd name="connsiteX20" fmla="*/ 956 w 553406"/>
            <a:gd name="connsiteY20" fmla="*/ 685800 h 866775"/>
            <a:gd name="connsiteX21" fmla="*/ 956 w 553406"/>
            <a:gd name="connsiteY21" fmla="*/ 866775 h 86677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553406" h="866775">
              <a:moveTo>
                <a:pt x="553406" y="0"/>
              </a:moveTo>
              <a:cubicBezTo>
                <a:pt x="462536" y="36348"/>
                <a:pt x="551364" y="3305"/>
                <a:pt x="429581" y="38100"/>
              </a:cubicBezTo>
              <a:cubicBezTo>
                <a:pt x="410273" y="43617"/>
                <a:pt x="372431" y="57150"/>
                <a:pt x="372431" y="57150"/>
              </a:cubicBezTo>
              <a:cubicBezTo>
                <a:pt x="366081" y="66675"/>
                <a:pt x="359061" y="75786"/>
                <a:pt x="353381" y="85725"/>
              </a:cubicBezTo>
              <a:cubicBezTo>
                <a:pt x="346336" y="98053"/>
                <a:pt x="342584" y="112271"/>
                <a:pt x="334331" y="123825"/>
              </a:cubicBezTo>
              <a:cubicBezTo>
                <a:pt x="326501" y="134786"/>
                <a:pt x="314026" y="141767"/>
                <a:pt x="305756" y="152400"/>
              </a:cubicBezTo>
              <a:cubicBezTo>
                <a:pt x="291700" y="170472"/>
                <a:pt x="267656" y="209550"/>
                <a:pt x="267656" y="209550"/>
              </a:cubicBezTo>
              <a:cubicBezTo>
                <a:pt x="252308" y="270941"/>
                <a:pt x="243790" y="287945"/>
                <a:pt x="267656" y="371475"/>
              </a:cubicBezTo>
              <a:cubicBezTo>
                <a:pt x="270414" y="381129"/>
                <a:pt x="286706" y="377825"/>
                <a:pt x="296231" y="381000"/>
              </a:cubicBezTo>
              <a:cubicBezTo>
                <a:pt x="318456" y="377825"/>
                <a:pt x="342390" y="380593"/>
                <a:pt x="362906" y="371475"/>
              </a:cubicBezTo>
              <a:cubicBezTo>
                <a:pt x="373367" y="366826"/>
                <a:pt x="381956" y="354348"/>
                <a:pt x="381956" y="342900"/>
              </a:cubicBezTo>
              <a:cubicBezTo>
                <a:pt x="381956" y="323850"/>
                <a:pt x="347031" y="301625"/>
                <a:pt x="334331" y="295275"/>
              </a:cubicBezTo>
              <a:cubicBezTo>
                <a:pt x="325351" y="290785"/>
                <a:pt x="315281" y="288925"/>
                <a:pt x="305756" y="285750"/>
              </a:cubicBezTo>
              <a:cubicBezTo>
                <a:pt x="280356" y="288925"/>
                <a:pt x="254715" y="290558"/>
                <a:pt x="229556" y="295275"/>
              </a:cubicBezTo>
              <a:cubicBezTo>
                <a:pt x="203823" y="300100"/>
                <a:pt x="153356" y="314325"/>
                <a:pt x="153356" y="314325"/>
              </a:cubicBezTo>
              <a:cubicBezTo>
                <a:pt x="134306" y="327025"/>
                <a:pt x="103446" y="330705"/>
                <a:pt x="96206" y="352425"/>
              </a:cubicBezTo>
              <a:cubicBezTo>
                <a:pt x="61468" y="456638"/>
                <a:pt x="116870" y="298788"/>
                <a:pt x="67631" y="409575"/>
              </a:cubicBezTo>
              <a:cubicBezTo>
                <a:pt x="59476" y="427925"/>
                <a:pt x="54931" y="447675"/>
                <a:pt x="48581" y="466725"/>
              </a:cubicBezTo>
              <a:lnTo>
                <a:pt x="29531" y="523875"/>
              </a:lnTo>
              <a:cubicBezTo>
                <a:pt x="26356" y="533400"/>
                <a:pt x="21975" y="542605"/>
                <a:pt x="20006" y="552450"/>
              </a:cubicBezTo>
              <a:cubicBezTo>
                <a:pt x="10105" y="601956"/>
                <a:pt x="2923" y="630711"/>
                <a:pt x="956" y="685800"/>
              </a:cubicBezTo>
              <a:cubicBezTo>
                <a:pt x="-1197" y="746087"/>
                <a:pt x="956" y="806450"/>
                <a:pt x="956" y="866775"/>
              </a:cubicBezTo>
            </a:path>
          </a:pathLst>
        </a:custGeom>
        <a:noFill/>
        <a:ln w="19050">
          <a:solidFill>
            <a:sysClr val="windowText" lastClr="000000"/>
          </a:solidFill>
          <a:headEnd type="triangl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64</xdr:row>
      <xdr:rowOff>38100</xdr:rowOff>
    </xdr:from>
    <xdr:to>
      <xdr:col>3</xdr:col>
      <xdr:colOff>571500</xdr:colOff>
      <xdr:row>72</xdr:row>
      <xdr:rowOff>47626</xdr:rowOff>
    </xdr:to>
    <xdr:sp macro="" textlink="">
      <xdr:nvSpPr>
        <xdr:cNvPr id="20" name="円形吹き出し 19">
          <a:extLst>
            <a:ext uri="{FF2B5EF4-FFF2-40B4-BE49-F238E27FC236}">
              <a16:creationId xmlns:a16="http://schemas.microsoft.com/office/drawing/2014/main" id="{00000000-0008-0000-0100-000014000000}"/>
            </a:ext>
          </a:extLst>
        </xdr:cNvPr>
        <xdr:cNvSpPr/>
      </xdr:nvSpPr>
      <xdr:spPr>
        <a:xfrm>
          <a:off x="0" y="16297275"/>
          <a:ext cx="2000250" cy="1914526"/>
        </a:xfrm>
        <a:prstGeom prst="wedgeEllipseCallout">
          <a:avLst>
            <a:gd name="adj1" fmla="val 74585"/>
            <a:gd name="adj2" fmla="val -15050"/>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承諾書にはこのように反映されます</a:t>
          </a:r>
        </a:p>
      </xdr:txBody>
    </xdr:sp>
    <xdr:clientData/>
  </xdr:twoCellAnchor>
  <xdr:twoCellAnchor>
    <xdr:from>
      <xdr:col>4</xdr:col>
      <xdr:colOff>133350</xdr:colOff>
      <xdr:row>96</xdr:row>
      <xdr:rowOff>228600</xdr:rowOff>
    </xdr:from>
    <xdr:to>
      <xdr:col>4</xdr:col>
      <xdr:colOff>390525</xdr:colOff>
      <xdr:row>98</xdr:row>
      <xdr:rowOff>66675</xdr:rowOff>
    </xdr:to>
    <xdr:sp macro="" textlink="">
      <xdr:nvSpPr>
        <xdr:cNvPr id="26" name="上矢印 25">
          <a:extLst>
            <a:ext uri="{FF2B5EF4-FFF2-40B4-BE49-F238E27FC236}">
              <a16:creationId xmlns:a16="http://schemas.microsoft.com/office/drawing/2014/main" id="{00000000-0008-0000-0100-00001A000000}"/>
            </a:ext>
          </a:extLst>
        </xdr:cNvPr>
        <xdr:cNvSpPr/>
      </xdr:nvSpPr>
      <xdr:spPr>
        <a:xfrm>
          <a:off x="2209800" y="24107775"/>
          <a:ext cx="257175" cy="314325"/>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285750</xdr:colOff>
      <xdr:row>86</xdr:row>
      <xdr:rowOff>28575</xdr:rowOff>
    </xdr:from>
    <xdr:to>
      <xdr:col>14</xdr:col>
      <xdr:colOff>66675</xdr:colOff>
      <xdr:row>87</xdr:row>
      <xdr:rowOff>142875</xdr:rowOff>
    </xdr:to>
    <xdr:sp macro="" textlink="">
      <xdr:nvSpPr>
        <xdr:cNvPr id="31" name="上矢印 30">
          <a:extLst>
            <a:ext uri="{FF2B5EF4-FFF2-40B4-BE49-F238E27FC236}">
              <a16:creationId xmlns:a16="http://schemas.microsoft.com/office/drawing/2014/main" id="{00000000-0008-0000-0100-00001F000000}"/>
            </a:ext>
          </a:extLst>
        </xdr:cNvPr>
        <xdr:cNvSpPr/>
      </xdr:nvSpPr>
      <xdr:spPr>
        <a:xfrm rot="10800000">
          <a:off x="6648450" y="22240875"/>
          <a:ext cx="257175" cy="352425"/>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xdr:col>
      <xdr:colOff>9525</xdr:colOff>
      <xdr:row>77</xdr:row>
      <xdr:rowOff>219075</xdr:rowOff>
    </xdr:from>
    <xdr:to>
      <xdr:col>23</xdr:col>
      <xdr:colOff>180975</xdr:colOff>
      <xdr:row>83</xdr:row>
      <xdr:rowOff>228600</xdr:rowOff>
    </xdr:to>
    <xdr:pic>
      <xdr:nvPicPr>
        <xdr:cNvPr id="27" name="図 26">
          <a:extLst>
            <a:ext uri="{FF2B5EF4-FFF2-40B4-BE49-F238E27FC236}">
              <a16:creationId xmlns:a16="http://schemas.microsoft.com/office/drawing/2014/main" id="{00000000-0008-0000-0100-00001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5775" y="19573875"/>
          <a:ext cx="10820400" cy="1438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87</xdr:row>
      <xdr:rowOff>219075</xdr:rowOff>
    </xdr:from>
    <xdr:to>
      <xdr:col>23</xdr:col>
      <xdr:colOff>180975</xdr:colOff>
      <xdr:row>90</xdr:row>
      <xdr:rowOff>228600</xdr:rowOff>
    </xdr:to>
    <xdr:pic>
      <xdr:nvPicPr>
        <xdr:cNvPr id="30" name="図 29">
          <a:extLst>
            <a:ext uri="{FF2B5EF4-FFF2-40B4-BE49-F238E27FC236}">
              <a16:creationId xmlns:a16="http://schemas.microsoft.com/office/drawing/2014/main" id="{00000000-0008-0000-0100-00001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6250" y="21955125"/>
          <a:ext cx="10829925" cy="723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92</xdr:row>
      <xdr:rowOff>0</xdr:rowOff>
    </xdr:from>
    <xdr:to>
      <xdr:col>18</xdr:col>
      <xdr:colOff>95250</xdr:colOff>
      <xdr:row>96</xdr:row>
      <xdr:rowOff>152400</xdr:rowOff>
    </xdr:to>
    <xdr:pic>
      <xdr:nvPicPr>
        <xdr:cNvPr id="33" name="図 32">
          <a:extLst>
            <a:ext uri="{FF2B5EF4-FFF2-40B4-BE49-F238E27FC236}">
              <a16:creationId xmlns:a16="http://schemas.microsoft.com/office/drawing/2014/main" id="{00000000-0008-0000-0100-000021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76450" y="22926675"/>
          <a:ext cx="6762750" cy="1104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47625</xdr:colOff>
      <xdr:row>91</xdr:row>
      <xdr:rowOff>104775</xdr:rowOff>
    </xdr:from>
    <xdr:to>
      <xdr:col>3</xdr:col>
      <xdr:colOff>222250</xdr:colOff>
      <xdr:row>102</xdr:row>
      <xdr:rowOff>31750</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47625" y="22901275"/>
          <a:ext cx="1603375" cy="2546350"/>
        </a:xfrm>
        <a:prstGeom prst="wedgeRoundRectCallout">
          <a:avLst>
            <a:gd name="adj1" fmla="val -8785"/>
            <a:gd name="adj2" fmla="val -64715"/>
            <a:gd name="adj3" fmla="val 16667"/>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a:solidFill>
                <a:sysClr val="windowText" lastClr="000000"/>
              </a:solidFill>
            </a:rPr>
            <a:t>種目ごとに整理出来たら、</a:t>
          </a:r>
          <a:r>
            <a:rPr kumimoji="1" lang="ja-JP" altLang="en-US" sz="1100" b="1" u="sng">
              <a:solidFill>
                <a:sysClr val="windowText" lastClr="000000"/>
              </a:solidFill>
            </a:rPr>
            <a:t>この番号欄に数字を入れる</a:t>
          </a:r>
          <a:r>
            <a:rPr kumimoji="1" lang="ja-JP" altLang="en-US" sz="1100">
              <a:solidFill>
                <a:sysClr val="windowText" lastClr="000000"/>
              </a:solidFill>
            </a:rPr>
            <a:t>。</a:t>
          </a:r>
          <a:endParaRPr kumimoji="1" lang="en-US" altLang="ja-JP" sz="1100">
            <a:solidFill>
              <a:sysClr val="windowText" lastClr="000000"/>
            </a:solidFill>
          </a:endParaRPr>
        </a:p>
        <a:p>
          <a:pPr algn="l"/>
          <a:r>
            <a:rPr kumimoji="1" lang="ja-JP" altLang="en-US" sz="1100" b="0" i="0" u="none" strike="noStrike">
              <a:solidFill>
                <a:sysClr val="windowText" lastClr="000000"/>
              </a:solidFill>
              <a:effectLst/>
              <a:latin typeface="+mn-lt"/>
              <a:ea typeface="+mn-ea"/>
              <a:cs typeface="+mn-cs"/>
            </a:rPr>
            <a:t>その数字を承諾書の黄色の列に入力すると情報が書き込まれます。</a:t>
          </a:r>
          <a:endParaRPr kumimoji="1" lang="en-US" altLang="ja-JP" sz="1100" b="0" i="0" u="none" strike="noStrike">
            <a:solidFill>
              <a:sysClr val="windowText" lastClr="000000"/>
            </a:solidFill>
            <a:effectLst/>
            <a:latin typeface="+mn-lt"/>
            <a:ea typeface="+mn-ea"/>
            <a:cs typeface="+mn-cs"/>
          </a:endParaRPr>
        </a:p>
        <a:p>
          <a:pPr algn="l"/>
          <a:r>
            <a:rPr kumimoji="1" lang="en-US" altLang="ja-JP" sz="1100" b="0" i="0" u="none" strike="noStrike">
              <a:solidFill>
                <a:sysClr val="windowText" lastClr="000000"/>
              </a:solidFill>
              <a:effectLst/>
              <a:latin typeface="+mn-lt"/>
              <a:ea typeface="+mn-ea"/>
              <a:cs typeface="+mn-cs"/>
            </a:rPr>
            <a:t>Vlookup</a:t>
          </a:r>
          <a:r>
            <a:rPr kumimoji="1" lang="ja-JP" altLang="en-US" sz="1100" b="0" i="0" u="none" strike="noStrike">
              <a:solidFill>
                <a:sysClr val="windowText" lastClr="000000"/>
              </a:solidFill>
              <a:effectLst/>
              <a:latin typeface="+mn-lt"/>
              <a:ea typeface="+mn-ea"/>
              <a:cs typeface="+mn-cs"/>
            </a:rPr>
            <a:t>が便利です。</a:t>
          </a:r>
          <a:br>
            <a:rPr lang="ja-JP" altLang="en-US" sz="1100" b="0" i="0" u="none" strike="noStrike">
              <a:solidFill>
                <a:schemeClr val="lt1"/>
              </a:solidFill>
              <a:effectLst/>
              <a:latin typeface="+mn-lt"/>
              <a:ea typeface="+mn-ea"/>
              <a:cs typeface="+mn-cs"/>
            </a:rPr>
          </a:br>
          <a:r>
            <a:rPr lang="en-US" altLang="ja-JP" sz="1100" b="0" i="0" u="none" strike="noStrike">
              <a:solidFill>
                <a:schemeClr val="lt1"/>
              </a:solidFill>
              <a:effectLst/>
              <a:latin typeface="+mn-lt"/>
              <a:ea typeface="+mn-ea"/>
              <a:cs typeface="+mn-cs"/>
            </a:rPr>
            <a:t>(</a:t>
          </a:r>
          <a:r>
            <a:rPr lang="ja-JP" altLang="en-US" sz="1100" b="0" i="0" u="none" strike="noStrike">
              <a:solidFill>
                <a:schemeClr val="lt1"/>
              </a:solidFill>
              <a:effectLst/>
              <a:latin typeface="+mn-lt"/>
              <a:ea typeface="+mn-ea"/>
              <a:cs typeface="+mn-cs"/>
            </a:rPr>
            <a:t>区分</a:t>
          </a:r>
          <a:r>
            <a:rPr lang="en-US" altLang="ja-JP" sz="1100" b="0" i="0" u="none" strike="noStrike">
              <a:solidFill>
                <a:schemeClr val="lt1"/>
              </a:solidFill>
              <a:effectLst/>
              <a:latin typeface="+mn-lt"/>
              <a:ea typeface="+mn-ea"/>
              <a:cs typeface="+mn-cs"/>
            </a:rPr>
            <a:t>)</a:t>
          </a:r>
          <a:r>
            <a:rPr lang="ja-JP" altLang="en-US"/>
            <a:t> </a:t>
          </a:r>
          <a:r>
            <a:rPr lang="ja-JP" altLang="en-US" sz="1100" b="0" i="0" u="none" strike="noStrike">
              <a:solidFill>
                <a:schemeClr val="lt1"/>
              </a:solidFill>
              <a:effectLst/>
              <a:latin typeface="+mn-lt"/>
              <a:ea typeface="+mn-ea"/>
              <a:cs typeface="+mn-cs"/>
            </a:rPr>
            <a:t>氏　　　　名　　</a:t>
          </a:r>
          <a:r>
            <a:rPr lang="ja-JP" altLang="en-US"/>
            <a:t> </a:t>
          </a:r>
          <a:r>
            <a:rPr lang="ja-JP" altLang="en-US" sz="1100" b="0" i="0" u="none" strike="noStrike">
              <a:solidFill>
                <a:schemeClr val="lt1"/>
              </a:solidFill>
              <a:effectLst/>
              <a:latin typeface="+mn-lt"/>
              <a:ea typeface="+mn-ea"/>
              <a:cs typeface="+mn-cs"/>
            </a:rPr>
            <a:t>（ふりがな）</a:t>
          </a:r>
          <a:r>
            <a:rPr lang="ja-JP" altLang="en-US"/>
            <a:t> </a:t>
          </a:r>
          <a:r>
            <a:rPr lang="ja-JP" altLang="en-US" sz="1100" b="0" i="0" u="none" strike="noStrike">
              <a:solidFill>
                <a:schemeClr val="lt1"/>
              </a:solidFill>
              <a:effectLst/>
              <a:latin typeface="+mn-lt"/>
              <a:ea typeface="+mn-ea"/>
              <a:cs typeface="+mn-cs"/>
            </a:rPr>
            <a:t>学年</a:t>
          </a:r>
          <a:r>
            <a:rPr lang="ja-JP" altLang="en-US"/>
            <a:t> </a:t>
          </a:r>
          <a:r>
            <a:rPr lang="ja-JP" altLang="en-US" sz="1100" b="0" i="0" u="none" strike="noStrike">
              <a:solidFill>
                <a:schemeClr val="lt1"/>
              </a:solidFill>
              <a:effectLst/>
              <a:latin typeface="+mn-lt"/>
              <a:ea typeface="+mn-ea"/>
              <a:cs typeface="+mn-cs"/>
            </a:rPr>
            <a:t>備　　　　　　考</a:t>
          </a:r>
          <a:r>
            <a:rPr lang="ja-JP" altLang="en-US"/>
            <a:t> </a:t>
          </a:r>
          <a:r>
            <a:rPr lang="ja-JP" altLang="en-US" sz="1100" b="0" i="0" u="none" strike="noStrike">
              <a:solidFill>
                <a:schemeClr val="lt1"/>
              </a:solidFill>
              <a:effectLst/>
              <a:latin typeface="+mn-lt"/>
              <a:ea typeface="+mn-ea"/>
              <a:cs typeface="+mn-cs"/>
            </a:rPr>
            <a:t>県順位</a:t>
          </a:r>
          <a:r>
            <a:rPr lang="en-US" altLang="ja-JP" sz="1100" b="0" i="0" u="none" strike="noStrike">
              <a:solidFill>
                <a:schemeClr val="lt1"/>
              </a:solidFill>
              <a:effectLst/>
              <a:latin typeface="+mn-lt"/>
              <a:ea typeface="+mn-ea"/>
              <a:cs typeface="+mn-cs"/>
            </a:rPr>
            <a:t>(</a:t>
          </a:r>
          <a:r>
            <a:rPr lang="ja-JP" altLang="en-US" sz="1100" b="0" i="0" u="none" strike="noStrike">
              <a:solidFill>
                <a:schemeClr val="lt1"/>
              </a:solidFill>
              <a:effectLst/>
              <a:latin typeface="+mn-lt"/>
              <a:ea typeface="+mn-ea"/>
              <a:cs typeface="+mn-cs"/>
            </a:rPr>
            <a:t>ランク</a:t>
          </a:r>
          <a:r>
            <a:rPr lang="en-US" altLang="ja-JP" sz="1100" b="0" i="0" u="none" strike="noStrike">
              <a:solidFill>
                <a:schemeClr val="lt1"/>
              </a:solidFill>
              <a:effectLst/>
              <a:latin typeface="+mn-lt"/>
              <a:ea typeface="+mn-ea"/>
              <a:cs typeface="+mn-cs"/>
            </a:rPr>
            <a:t>)</a:t>
          </a:r>
          <a:r>
            <a:rPr lang="ja-JP" altLang="en-US"/>
            <a:t> </a:t>
          </a:r>
          <a:r>
            <a:rPr lang="ja-JP" altLang="en-US" sz="1100" b="0" i="0" u="none" strike="noStrike">
              <a:solidFill>
                <a:schemeClr val="lt1"/>
              </a:solidFill>
              <a:effectLst/>
              <a:latin typeface="+mn-lt"/>
              <a:ea typeface="+mn-ea"/>
              <a:cs typeface="+mn-cs"/>
            </a:rPr>
            <a:t>柔道階級</a:t>
          </a:r>
          <a:r>
            <a:rPr lang="ja-JP" altLang="en-US"/>
            <a:t> </a:t>
          </a:r>
          <a:r>
            <a:rPr lang="ja-JP" altLang="en-US" sz="1100" b="0" i="0" u="none" strike="noStrike">
              <a:solidFill>
                <a:schemeClr val="lt1"/>
              </a:solidFill>
              <a:effectLst/>
              <a:latin typeface="+mn-lt"/>
              <a:ea typeface="+mn-ea"/>
              <a:cs typeface="+mn-cs"/>
            </a:rPr>
            <a:t>柔剣道段位</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その</a:t>
          </a:r>
          <a:endParaRPr kumimoji="1" lang="ja-JP" altLang="en-US" sz="1100">
            <a:solidFill>
              <a:sysClr val="windowText" lastClr="000000"/>
            </a:solidFill>
          </a:endParaRPr>
        </a:p>
      </xdr:txBody>
    </xdr:sp>
    <xdr:clientData/>
  </xdr:twoCellAnchor>
  <xdr:twoCellAnchor editAs="oneCell">
    <xdr:from>
      <xdr:col>1</xdr:col>
      <xdr:colOff>152401</xdr:colOff>
      <xdr:row>8</xdr:row>
      <xdr:rowOff>219075</xdr:rowOff>
    </xdr:from>
    <xdr:to>
      <xdr:col>17</xdr:col>
      <xdr:colOff>257175</xdr:colOff>
      <xdr:row>21</xdr:row>
      <xdr:rowOff>95250</xdr:rowOff>
    </xdr:to>
    <xdr:pic>
      <xdr:nvPicPr>
        <xdr:cNvPr id="32" name="図 31">
          <a:extLst>
            <a:ext uri="{FF2B5EF4-FFF2-40B4-BE49-F238E27FC236}">
              <a16:creationId xmlns:a16="http://schemas.microsoft.com/office/drawing/2014/main" id="{E850C381-4981-4576-9642-08A07431068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8651" y="2838450"/>
          <a:ext cx="7896224" cy="2971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76200</xdr:colOff>
      <xdr:row>24</xdr:row>
      <xdr:rowOff>1</xdr:rowOff>
    </xdr:from>
    <xdr:to>
      <xdr:col>23</xdr:col>
      <xdr:colOff>333375</xdr:colOff>
      <xdr:row>33</xdr:row>
      <xdr:rowOff>85725</xdr:rowOff>
    </xdr:to>
    <xdr:pic>
      <xdr:nvPicPr>
        <xdr:cNvPr id="37" name="図 36">
          <a:extLst>
            <a:ext uri="{FF2B5EF4-FFF2-40B4-BE49-F238E27FC236}">
              <a16:creationId xmlns:a16="http://schemas.microsoft.com/office/drawing/2014/main" id="{BA13F375-8A4B-44B6-BF9D-947A92D3C376}"/>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52450" y="6191251"/>
          <a:ext cx="10906125" cy="22288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46</xdr:row>
      <xdr:rowOff>104775</xdr:rowOff>
    </xdr:from>
    <xdr:to>
      <xdr:col>21</xdr:col>
      <xdr:colOff>342900</xdr:colOff>
      <xdr:row>56</xdr:row>
      <xdr:rowOff>219075</xdr:rowOff>
    </xdr:to>
    <xdr:pic>
      <xdr:nvPicPr>
        <xdr:cNvPr id="39" name="図 38">
          <a:extLst>
            <a:ext uri="{FF2B5EF4-FFF2-40B4-BE49-F238E27FC236}">
              <a16:creationId xmlns:a16="http://schemas.microsoft.com/office/drawing/2014/main" id="{45618263-C818-42DB-9B20-0C453AB38993}"/>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552700" y="12192000"/>
          <a:ext cx="7962900" cy="2495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59</xdr:row>
      <xdr:rowOff>0</xdr:rowOff>
    </xdr:from>
    <xdr:to>
      <xdr:col>19</xdr:col>
      <xdr:colOff>304800</xdr:colOff>
      <xdr:row>72</xdr:row>
      <xdr:rowOff>152400</xdr:rowOff>
    </xdr:to>
    <xdr:pic>
      <xdr:nvPicPr>
        <xdr:cNvPr id="42" name="図 41">
          <a:extLst>
            <a:ext uri="{FF2B5EF4-FFF2-40B4-BE49-F238E27FC236}">
              <a16:creationId xmlns:a16="http://schemas.microsoft.com/office/drawing/2014/main" id="{A0CC2068-ADB9-44D8-91F6-EABB5910056E}"/>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552700" y="15068550"/>
          <a:ext cx="6972300" cy="3248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107</xdr:row>
      <xdr:rowOff>0</xdr:rowOff>
    </xdr:from>
    <xdr:to>
      <xdr:col>24</xdr:col>
      <xdr:colOff>457200</xdr:colOff>
      <xdr:row>142</xdr:row>
      <xdr:rowOff>228600</xdr:rowOff>
    </xdr:to>
    <xdr:pic>
      <xdr:nvPicPr>
        <xdr:cNvPr id="44" name="図 43">
          <a:extLst>
            <a:ext uri="{FF2B5EF4-FFF2-40B4-BE49-F238E27FC236}">
              <a16:creationId xmlns:a16="http://schemas.microsoft.com/office/drawing/2014/main" id="{1DA92CCB-7674-4CEB-8C91-75C3456FBB55}"/>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0" y="26612850"/>
          <a:ext cx="12058650" cy="8562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552450</xdr:colOff>
      <xdr:row>11</xdr:row>
      <xdr:rowOff>76200</xdr:rowOff>
    </xdr:from>
    <xdr:to>
      <xdr:col>7</xdr:col>
      <xdr:colOff>809625</xdr:colOff>
      <xdr:row>12</xdr:row>
      <xdr:rowOff>142875</xdr:rowOff>
    </xdr:to>
    <xdr:sp macro="" textlink="">
      <xdr:nvSpPr>
        <xdr:cNvPr id="15" name="上矢印 25">
          <a:extLst>
            <a:ext uri="{FF2B5EF4-FFF2-40B4-BE49-F238E27FC236}">
              <a16:creationId xmlns:a16="http://schemas.microsoft.com/office/drawing/2014/main" id="{16334251-A2B4-4574-9C47-ADB8E35B574B}"/>
            </a:ext>
          </a:extLst>
        </xdr:cNvPr>
        <xdr:cNvSpPr/>
      </xdr:nvSpPr>
      <xdr:spPr>
        <a:xfrm>
          <a:off x="8315325" y="2705100"/>
          <a:ext cx="257175" cy="314325"/>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133350</xdr:colOff>
      <xdr:row>11</xdr:row>
      <xdr:rowOff>66675</xdr:rowOff>
    </xdr:from>
    <xdr:to>
      <xdr:col>2</xdr:col>
      <xdr:colOff>390525</xdr:colOff>
      <xdr:row>12</xdr:row>
      <xdr:rowOff>133350</xdr:rowOff>
    </xdr:to>
    <xdr:sp macro="" textlink="">
      <xdr:nvSpPr>
        <xdr:cNvPr id="16" name="上矢印 25">
          <a:extLst>
            <a:ext uri="{FF2B5EF4-FFF2-40B4-BE49-F238E27FC236}">
              <a16:creationId xmlns:a16="http://schemas.microsoft.com/office/drawing/2014/main" id="{27766779-434D-4A0E-A750-C6A11487B5A7}"/>
            </a:ext>
          </a:extLst>
        </xdr:cNvPr>
        <xdr:cNvSpPr/>
      </xdr:nvSpPr>
      <xdr:spPr>
        <a:xfrm>
          <a:off x="2590800" y="2695575"/>
          <a:ext cx="257175" cy="314325"/>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323851</xdr:colOff>
      <xdr:row>17</xdr:row>
      <xdr:rowOff>0</xdr:rowOff>
    </xdr:from>
    <xdr:to>
      <xdr:col>22</xdr:col>
      <xdr:colOff>152401</xdr:colOff>
      <xdr:row>18</xdr:row>
      <xdr:rowOff>9525</xdr:rowOff>
    </xdr:to>
    <xdr:pic>
      <xdr:nvPicPr>
        <xdr:cNvPr id="16" name="図 15">
          <a:extLst>
            <a:ext uri="{FF2B5EF4-FFF2-40B4-BE49-F238E27FC236}">
              <a16:creationId xmlns:a16="http://schemas.microsoft.com/office/drawing/2014/main" id="{9889CD06-E7CC-4B6D-B801-27D44944E7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0101" y="4048125"/>
          <a:ext cx="10001250" cy="247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409576</xdr:colOff>
      <xdr:row>18</xdr:row>
      <xdr:rowOff>9525</xdr:rowOff>
    </xdr:from>
    <xdr:to>
      <xdr:col>22</xdr:col>
      <xdr:colOff>142875</xdr:colOff>
      <xdr:row>20</xdr:row>
      <xdr:rowOff>19050</xdr:rowOff>
    </xdr:to>
    <xdr:pic>
      <xdr:nvPicPr>
        <xdr:cNvPr id="26" name="図 25">
          <a:extLst>
            <a:ext uri="{FF2B5EF4-FFF2-40B4-BE49-F238E27FC236}">
              <a16:creationId xmlns:a16="http://schemas.microsoft.com/office/drawing/2014/main" id="{8FDA87FA-7215-4C76-8DC2-49129B5775F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9576" y="4295775"/>
          <a:ext cx="10382249" cy="48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323850</xdr:colOff>
      <xdr:row>7</xdr:row>
      <xdr:rowOff>38100</xdr:rowOff>
    </xdr:from>
    <xdr:to>
      <xdr:col>22</xdr:col>
      <xdr:colOff>9525</xdr:colOff>
      <xdr:row>14</xdr:row>
      <xdr:rowOff>47625</xdr:rowOff>
    </xdr:to>
    <xdr:pic>
      <xdr:nvPicPr>
        <xdr:cNvPr id="28" name="図 27">
          <a:extLst>
            <a:ext uri="{FF2B5EF4-FFF2-40B4-BE49-F238E27FC236}">
              <a16:creationId xmlns:a16="http://schemas.microsoft.com/office/drawing/2014/main" id="{DA66EEC5-3F1A-4FA7-910D-BB4CDE5DFEE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23850" y="1228725"/>
          <a:ext cx="10334625" cy="1676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95250</xdr:colOff>
      <xdr:row>25</xdr:row>
      <xdr:rowOff>127000</xdr:rowOff>
    </xdr:from>
    <xdr:to>
      <xdr:col>22</xdr:col>
      <xdr:colOff>396874</xdr:colOff>
      <xdr:row>52</xdr:row>
      <xdr:rowOff>73439</xdr:rowOff>
    </xdr:to>
    <xdr:pic>
      <xdr:nvPicPr>
        <xdr:cNvPr id="31" name="図 30">
          <a:extLst>
            <a:ext uri="{FF2B5EF4-FFF2-40B4-BE49-F238E27FC236}">
              <a16:creationId xmlns:a16="http://schemas.microsoft.com/office/drawing/2014/main" id="{C783FA5D-2671-411B-812C-54C7B2D09998}"/>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5250" y="5080000"/>
          <a:ext cx="10953749" cy="63758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28575</xdr:colOff>
      <xdr:row>20</xdr:row>
      <xdr:rowOff>47625</xdr:rowOff>
    </xdr:from>
    <xdr:to>
      <xdr:col>2</xdr:col>
      <xdr:colOff>285750</xdr:colOff>
      <xdr:row>21</xdr:row>
      <xdr:rowOff>123825</xdr:rowOff>
    </xdr:to>
    <xdr:sp macro="" textlink="">
      <xdr:nvSpPr>
        <xdr:cNvPr id="33" name="上矢印 25">
          <a:extLst>
            <a:ext uri="{FF2B5EF4-FFF2-40B4-BE49-F238E27FC236}">
              <a16:creationId xmlns:a16="http://schemas.microsoft.com/office/drawing/2014/main" id="{AD924982-DE5A-4630-8E8C-C120048A92AF}"/>
            </a:ext>
          </a:extLst>
        </xdr:cNvPr>
        <xdr:cNvSpPr/>
      </xdr:nvSpPr>
      <xdr:spPr>
        <a:xfrm>
          <a:off x="981075" y="4810125"/>
          <a:ext cx="257175" cy="314325"/>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428625</xdr:colOff>
      <xdr:row>20</xdr:row>
      <xdr:rowOff>57150</xdr:rowOff>
    </xdr:from>
    <xdr:to>
      <xdr:col>8</xdr:col>
      <xdr:colOff>209550</xdr:colOff>
      <xdr:row>21</xdr:row>
      <xdr:rowOff>133350</xdr:rowOff>
    </xdr:to>
    <xdr:sp macro="" textlink="">
      <xdr:nvSpPr>
        <xdr:cNvPr id="34" name="上矢印 25">
          <a:extLst>
            <a:ext uri="{FF2B5EF4-FFF2-40B4-BE49-F238E27FC236}">
              <a16:creationId xmlns:a16="http://schemas.microsoft.com/office/drawing/2014/main" id="{4857B3D2-978E-4266-8087-A7E766F517DB}"/>
            </a:ext>
          </a:extLst>
        </xdr:cNvPr>
        <xdr:cNvSpPr/>
      </xdr:nvSpPr>
      <xdr:spPr>
        <a:xfrm>
          <a:off x="3933825" y="4819650"/>
          <a:ext cx="257175" cy="314325"/>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276225</xdr:colOff>
      <xdr:row>20</xdr:row>
      <xdr:rowOff>85725</xdr:rowOff>
    </xdr:from>
    <xdr:to>
      <xdr:col>17</xdr:col>
      <xdr:colOff>57150</xdr:colOff>
      <xdr:row>21</xdr:row>
      <xdr:rowOff>161925</xdr:rowOff>
    </xdr:to>
    <xdr:sp macro="" textlink="">
      <xdr:nvSpPr>
        <xdr:cNvPr id="36" name="上矢印 25">
          <a:extLst>
            <a:ext uri="{FF2B5EF4-FFF2-40B4-BE49-F238E27FC236}">
              <a16:creationId xmlns:a16="http://schemas.microsoft.com/office/drawing/2014/main" id="{C624C93D-4706-4732-96F9-A99EF017966D}"/>
            </a:ext>
          </a:extLst>
        </xdr:cNvPr>
        <xdr:cNvSpPr/>
      </xdr:nvSpPr>
      <xdr:spPr>
        <a:xfrm>
          <a:off x="8067675" y="4848225"/>
          <a:ext cx="257175" cy="314325"/>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4;&#38263;&#37326;&#26441;&#30000;&#30435;&#20462;&#12305;&#21271;&#20449;&#36234;&#25215;&#35582;&#26360;&#65288;&#23398;&#26657;&#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お願い"/>
      <sheetName val="解説シート"/>
      <sheetName val="コード表"/>
      <sheetName val="選手基本データ（学校用）"/>
      <sheetName val="承諾書作成シート（学校用）"/>
      <sheetName val="承諾書"/>
      <sheetName val="参加申込書作成シート（事務局用）"/>
    </sheetNames>
    <sheetDataSet>
      <sheetData sheetId="0"/>
      <sheetData sheetId="1"/>
      <sheetData sheetId="2">
        <row r="3">
          <cell r="D3">
            <v>1</v>
          </cell>
          <cell r="E3" t="str">
            <v>軟式野球</v>
          </cell>
          <cell r="K3">
            <v>11</v>
          </cell>
          <cell r="L3" t="str">
            <v>新潟翠江高校（定）</v>
          </cell>
          <cell r="M3" t="str">
            <v>新潟翠江（定）</v>
          </cell>
        </row>
        <row r="4">
          <cell r="D4">
            <v>2</v>
          </cell>
          <cell r="E4" t="str">
            <v>バスケットボール</v>
          </cell>
          <cell r="K4">
            <v>12</v>
          </cell>
          <cell r="L4" t="str">
            <v>新潟翠江高校（通）</v>
          </cell>
          <cell r="M4" t="str">
            <v>新潟翠江（通）</v>
          </cell>
        </row>
        <row r="5">
          <cell r="D5">
            <v>3</v>
          </cell>
          <cell r="E5" t="str">
            <v>バレーボール</v>
          </cell>
          <cell r="K5">
            <v>13</v>
          </cell>
          <cell r="L5" t="str">
            <v>新発田南高校豊浦分校</v>
          </cell>
          <cell r="M5" t="str">
            <v>新発田南豊浦分校</v>
          </cell>
        </row>
        <row r="6">
          <cell r="D6">
            <v>4</v>
          </cell>
          <cell r="E6" t="str">
            <v>バドミントン</v>
          </cell>
          <cell r="K6">
            <v>14</v>
          </cell>
          <cell r="L6" t="str">
            <v>荒川高校</v>
          </cell>
          <cell r="M6" t="str">
            <v>荒川</v>
          </cell>
        </row>
        <row r="7">
          <cell r="D7">
            <v>5</v>
          </cell>
          <cell r="E7" t="str">
            <v>卓球</v>
          </cell>
          <cell r="K7">
            <v>15</v>
          </cell>
          <cell r="L7" t="str">
            <v>長岡明徳高校</v>
          </cell>
          <cell r="M7" t="str">
            <v>長岡明徳</v>
          </cell>
        </row>
        <row r="8">
          <cell r="D8">
            <v>6</v>
          </cell>
          <cell r="E8" t="str">
            <v>ソフトテニス</v>
          </cell>
          <cell r="K8">
            <v>16</v>
          </cell>
          <cell r="L8" t="str">
            <v>堀之内高校</v>
          </cell>
          <cell r="M8" t="str">
            <v>堀之内</v>
          </cell>
        </row>
        <row r="9">
          <cell r="D9">
            <v>7</v>
          </cell>
          <cell r="E9" t="str">
            <v>柔道</v>
          </cell>
          <cell r="K9">
            <v>17</v>
          </cell>
          <cell r="L9" t="str">
            <v>十日町高校(定)</v>
          </cell>
          <cell r="M9" t="str">
            <v>十日町(定)</v>
          </cell>
        </row>
        <row r="10">
          <cell r="D10">
            <v>8</v>
          </cell>
          <cell r="E10" t="str">
            <v>剣道</v>
          </cell>
          <cell r="K10">
            <v>18</v>
          </cell>
          <cell r="L10" t="str">
            <v>出雲崎高校</v>
          </cell>
          <cell r="M10" t="str">
            <v>出雲崎</v>
          </cell>
        </row>
        <row r="11">
          <cell r="D11">
            <v>9</v>
          </cell>
          <cell r="E11" t="str">
            <v>サッカー</v>
          </cell>
          <cell r="K11">
            <v>19</v>
          </cell>
          <cell r="L11" t="str">
            <v>高田南城高校（定）</v>
          </cell>
          <cell r="M11" t="str">
            <v>高田南城（定）</v>
          </cell>
        </row>
        <row r="12">
          <cell r="K12">
            <v>20</v>
          </cell>
          <cell r="L12" t="str">
            <v>高田南城高校（通）</v>
          </cell>
          <cell r="M12" t="str">
            <v>高田南城（通）</v>
          </cell>
        </row>
        <row r="13">
          <cell r="K13">
            <v>21</v>
          </cell>
          <cell r="L13" t="str">
            <v>新潟市立明鏡高校</v>
          </cell>
          <cell r="M13" t="str">
            <v>新潟市立明鏡</v>
          </cell>
        </row>
        <row r="14">
          <cell r="K14">
            <v>22</v>
          </cell>
          <cell r="L14" t="str">
            <v>開志学園高校</v>
          </cell>
          <cell r="M14" t="str">
            <v>開志学園</v>
          </cell>
        </row>
        <row r="15">
          <cell r="K15">
            <v>23</v>
          </cell>
          <cell r="L15" t="str">
            <v>長岡英智高校</v>
          </cell>
          <cell r="M15" t="str">
            <v>長岡英智</v>
          </cell>
        </row>
        <row r="16">
          <cell r="K16">
            <v>24</v>
          </cell>
          <cell r="L16" t="str">
            <v>佐渡高校相川分校</v>
          </cell>
          <cell r="M16" t="str">
            <v>佐渡相川分校</v>
          </cell>
        </row>
        <row r="17">
          <cell r="K17">
            <v>25</v>
          </cell>
          <cell r="L17" t="str">
            <v>西新発田高校(定)</v>
          </cell>
          <cell r="M17" t="str">
            <v>西新発田(定)</v>
          </cell>
        </row>
        <row r="18">
          <cell r="K18">
            <v>26</v>
          </cell>
          <cell r="L18" t="str">
            <v>中野立志舘高校</v>
          </cell>
          <cell r="M18" t="str">
            <v>中野立志舘</v>
          </cell>
        </row>
        <row r="19">
          <cell r="K19">
            <v>27</v>
          </cell>
          <cell r="L19" t="str">
            <v>長野吉田高校戸隠分校</v>
          </cell>
          <cell r="M19" t="str">
            <v>長野吉田戸隠</v>
          </cell>
        </row>
        <row r="20">
          <cell r="K20">
            <v>28</v>
          </cell>
          <cell r="L20" t="str">
            <v>長野高校</v>
          </cell>
          <cell r="M20" t="str">
            <v>長野</v>
          </cell>
        </row>
        <row r="21">
          <cell r="K21">
            <v>29</v>
          </cell>
          <cell r="L21" t="str">
            <v>長野西高校</v>
          </cell>
          <cell r="M21" t="str">
            <v>長野西</v>
          </cell>
        </row>
        <row r="22">
          <cell r="K22">
            <v>30</v>
          </cell>
          <cell r="L22" t="str">
            <v>長野工業高校</v>
          </cell>
          <cell r="M22" t="str">
            <v>長野工業</v>
          </cell>
        </row>
        <row r="23">
          <cell r="K23">
            <v>31</v>
          </cell>
          <cell r="L23" t="str">
            <v>篠ノ井高校</v>
          </cell>
          <cell r="M23" t="str">
            <v>篠ノ井</v>
          </cell>
        </row>
        <row r="24">
          <cell r="K24">
            <v>32</v>
          </cell>
          <cell r="L24" t="str">
            <v>上田千曲高校</v>
          </cell>
          <cell r="M24" t="str">
            <v>上田千曲</v>
          </cell>
        </row>
        <row r="25">
          <cell r="K25">
            <v>33</v>
          </cell>
          <cell r="L25" t="str">
            <v>上田高校</v>
          </cell>
          <cell r="M25" t="str">
            <v>上田</v>
          </cell>
        </row>
        <row r="26">
          <cell r="K26">
            <v>34</v>
          </cell>
          <cell r="L26" t="str">
            <v>東御清翔高校</v>
          </cell>
          <cell r="M26" t="str">
            <v>東御清翔</v>
          </cell>
        </row>
        <row r="27">
          <cell r="K27">
            <v>35</v>
          </cell>
          <cell r="L27" t="str">
            <v>小諸商業高校</v>
          </cell>
          <cell r="M27" t="str">
            <v>小諸商業</v>
          </cell>
        </row>
        <row r="28">
          <cell r="K28">
            <v>36</v>
          </cell>
          <cell r="L28" t="str">
            <v>野沢南高校</v>
          </cell>
          <cell r="M28" t="str">
            <v>野沢南</v>
          </cell>
        </row>
        <row r="29">
          <cell r="K29">
            <v>37</v>
          </cell>
          <cell r="L29" t="str">
            <v>諏訪実業高校</v>
          </cell>
          <cell r="M29" t="str">
            <v>諏訪実業</v>
          </cell>
        </row>
        <row r="30">
          <cell r="K30">
            <v>38</v>
          </cell>
          <cell r="L30" t="str">
            <v>箕輪進修高校</v>
          </cell>
          <cell r="M30" t="str">
            <v>箕輪進修</v>
          </cell>
        </row>
        <row r="31">
          <cell r="K31">
            <v>39</v>
          </cell>
          <cell r="L31" t="str">
            <v>赤穂高校</v>
          </cell>
          <cell r="M31" t="str">
            <v>赤穂</v>
          </cell>
        </row>
        <row r="32">
          <cell r="K32">
            <v>40</v>
          </cell>
          <cell r="L32" t="str">
            <v>飯田OIDE長姫高校</v>
          </cell>
          <cell r="M32" t="str">
            <v>飯田OIDE長姫</v>
          </cell>
        </row>
        <row r="33">
          <cell r="K33">
            <v>41</v>
          </cell>
          <cell r="L33" t="str">
            <v>木曽青峰高校</v>
          </cell>
          <cell r="M33" t="str">
            <v>木曽青峰</v>
          </cell>
        </row>
        <row r="34">
          <cell r="K34">
            <v>42</v>
          </cell>
          <cell r="L34" t="str">
            <v>松本筑摩高校（昼）</v>
          </cell>
          <cell r="M34" t="str">
            <v>松本筑摩（昼）</v>
          </cell>
        </row>
        <row r="35">
          <cell r="K35">
            <v>43</v>
          </cell>
          <cell r="L35" t="str">
            <v>松本筑摩高校（夜）</v>
          </cell>
          <cell r="M35" t="str">
            <v>松本筑摩（夜）</v>
          </cell>
        </row>
        <row r="36">
          <cell r="K36">
            <v>44</v>
          </cell>
          <cell r="L36" t="str">
            <v>松本筑摩高校（通）</v>
          </cell>
          <cell r="M36" t="str">
            <v>松本筑摩（通）</v>
          </cell>
        </row>
        <row r="37">
          <cell r="K37">
            <v>45</v>
          </cell>
          <cell r="L37" t="str">
            <v>池田工業高校</v>
          </cell>
          <cell r="M37" t="str">
            <v>池田工業</v>
          </cell>
        </row>
        <row r="38">
          <cell r="K38">
            <v>46</v>
          </cell>
          <cell r="L38" t="str">
            <v>地球環境高校</v>
          </cell>
          <cell r="M38" t="str">
            <v>地球環境</v>
          </cell>
        </row>
        <row r="39">
          <cell r="K39">
            <v>47</v>
          </cell>
          <cell r="L39" t="str">
            <v>信濃むつみ高校</v>
          </cell>
          <cell r="M39" t="str">
            <v>信濃むつみ</v>
          </cell>
        </row>
        <row r="40">
          <cell r="K40">
            <v>48</v>
          </cell>
          <cell r="L40" t="str">
            <v>さくら国際高校</v>
          </cell>
          <cell r="M40" t="str">
            <v>さくら国際</v>
          </cell>
        </row>
        <row r="41">
          <cell r="K41">
            <v>49</v>
          </cell>
          <cell r="L41" t="str">
            <v>松本国際高校</v>
          </cell>
          <cell r="M41" t="str">
            <v>松本国際</v>
          </cell>
        </row>
        <row r="42">
          <cell r="K42">
            <v>50</v>
          </cell>
          <cell r="L42" t="str">
            <v>つくば開成学園高校</v>
          </cell>
          <cell r="M42" t="str">
            <v>つくば開成学園</v>
          </cell>
        </row>
        <row r="43">
          <cell r="K43">
            <v>51</v>
          </cell>
          <cell r="L43" t="str">
            <v>飯田女子高校</v>
          </cell>
          <cell r="M43" t="str">
            <v>飯田女子</v>
          </cell>
        </row>
        <row r="44">
          <cell r="K44">
            <v>52</v>
          </cell>
          <cell r="L44" t="str">
            <v>新川みどり野高校</v>
          </cell>
          <cell r="M44" t="str">
            <v>新川みどり野</v>
          </cell>
        </row>
        <row r="45">
          <cell r="K45">
            <v>53</v>
          </cell>
          <cell r="L45" t="str">
            <v>富山工業高校</v>
          </cell>
          <cell r="M45" t="str">
            <v>富山工業</v>
          </cell>
        </row>
        <row r="46">
          <cell r="K46">
            <v>54</v>
          </cell>
          <cell r="L46" t="str">
            <v>雄峰高校（昼）</v>
          </cell>
          <cell r="M46" t="str">
            <v>雄峰（昼）</v>
          </cell>
        </row>
        <row r="47">
          <cell r="K47">
            <v>55</v>
          </cell>
          <cell r="L47" t="str">
            <v>雄峰高校（夜）</v>
          </cell>
          <cell r="M47" t="str">
            <v>雄峰（夜）</v>
          </cell>
        </row>
        <row r="48">
          <cell r="K48">
            <v>56</v>
          </cell>
          <cell r="L48" t="str">
            <v>雄峰高校（通）</v>
          </cell>
          <cell r="M48" t="str">
            <v>雄峰（通）</v>
          </cell>
        </row>
        <row r="49">
          <cell r="K49">
            <v>57</v>
          </cell>
          <cell r="L49" t="str">
            <v>志貴野高校</v>
          </cell>
          <cell r="M49" t="str">
            <v>志貴野</v>
          </cell>
        </row>
        <row r="50">
          <cell r="K50">
            <v>58</v>
          </cell>
          <cell r="L50" t="str">
            <v>小矢部園芸高校</v>
          </cell>
          <cell r="M50" t="str">
            <v>小矢部園芸</v>
          </cell>
        </row>
        <row r="51">
          <cell r="K51">
            <v>59</v>
          </cell>
          <cell r="L51" t="str">
            <v>となみ野高校</v>
          </cell>
          <cell r="M51" t="str">
            <v>となみ野</v>
          </cell>
        </row>
        <row r="52">
          <cell r="K52">
            <v>60</v>
          </cell>
          <cell r="L52" t="str">
            <v>星槎国際高校 富山</v>
          </cell>
          <cell r="M52" t="str">
            <v>星槎国際 富山</v>
          </cell>
        </row>
        <row r="53">
          <cell r="K53">
            <v>61</v>
          </cell>
          <cell r="L53" t="str">
            <v>加賀聖城高校</v>
          </cell>
          <cell r="M53" t="str">
            <v>加賀聖城</v>
          </cell>
        </row>
        <row r="54">
          <cell r="K54">
            <v>62</v>
          </cell>
          <cell r="L54" t="str">
            <v>小松北高校（昼）</v>
          </cell>
          <cell r="M54" t="str">
            <v>小松北（昼）</v>
          </cell>
        </row>
        <row r="55">
          <cell r="K55">
            <v>63</v>
          </cell>
          <cell r="L55" t="str">
            <v>小松北高校（夜）</v>
          </cell>
          <cell r="M55" t="str">
            <v>小松北（夜）</v>
          </cell>
        </row>
        <row r="56">
          <cell r="K56">
            <v>64</v>
          </cell>
          <cell r="L56" t="str">
            <v>金沢泉丘高校（通）</v>
          </cell>
          <cell r="M56" t="str">
            <v>金沢泉丘（通）</v>
          </cell>
        </row>
        <row r="57">
          <cell r="K57">
            <v>65</v>
          </cell>
          <cell r="L57" t="str">
            <v>金沢中央高校（昼）</v>
          </cell>
          <cell r="M57" t="str">
            <v>金沢中央（昼）</v>
          </cell>
        </row>
        <row r="58">
          <cell r="K58">
            <v>66</v>
          </cell>
          <cell r="L58" t="str">
            <v>金沢中央高校（夜）</v>
          </cell>
          <cell r="M58" t="str">
            <v>金沢中央（夜）</v>
          </cell>
        </row>
        <row r="59">
          <cell r="K59">
            <v>67</v>
          </cell>
          <cell r="L59" t="str">
            <v>羽松高校</v>
          </cell>
          <cell r="M59" t="str">
            <v>羽松</v>
          </cell>
        </row>
        <row r="60">
          <cell r="K60">
            <v>68</v>
          </cell>
          <cell r="L60" t="str">
            <v>七尾城北高校</v>
          </cell>
          <cell r="M60" t="str">
            <v>七尾城北</v>
          </cell>
        </row>
        <row r="61">
          <cell r="K61">
            <v>69</v>
          </cell>
          <cell r="L61" t="str">
            <v>輪島高校（定）</v>
          </cell>
          <cell r="M61" t="str">
            <v>輪島（定）</v>
          </cell>
        </row>
        <row r="62">
          <cell r="K62">
            <v>70</v>
          </cell>
          <cell r="L62" t="str">
            <v>大野高校（定）</v>
          </cell>
          <cell r="M62" t="str">
            <v>大野（定）</v>
          </cell>
        </row>
        <row r="63">
          <cell r="K63">
            <v>71</v>
          </cell>
          <cell r="L63" t="str">
            <v>丸岡高校（定）</v>
          </cell>
          <cell r="M63" t="str">
            <v>丸岡（定）</v>
          </cell>
        </row>
        <row r="64">
          <cell r="K64">
            <v>72</v>
          </cell>
          <cell r="L64" t="str">
            <v>鯖江高校（定）</v>
          </cell>
          <cell r="M64" t="str">
            <v>鯖江（定）</v>
          </cell>
        </row>
        <row r="65">
          <cell r="K65">
            <v>73</v>
          </cell>
          <cell r="L65" t="str">
            <v>武生高校（定）</v>
          </cell>
          <cell r="M65" t="str">
            <v>武生（定）</v>
          </cell>
        </row>
        <row r="66">
          <cell r="K66">
            <v>74</v>
          </cell>
          <cell r="L66" t="str">
            <v>敦賀高校（定）</v>
          </cell>
          <cell r="M66" t="str">
            <v>敦賀（定）</v>
          </cell>
        </row>
        <row r="67">
          <cell r="K67">
            <v>75</v>
          </cell>
          <cell r="L67" t="str">
            <v>若狭高校（定）</v>
          </cell>
          <cell r="M67" t="str">
            <v>若狭（定）</v>
          </cell>
        </row>
        <row r="68">
          <cell r="K68">
            <v>76</v>
          </cell>
          <cell r="L68" t="str">
            <v>道守高校（定）</v>
          </cell>
          <cell r="M68" t="str">
            <v>道守（定）</v>
          </cell>
        </row>
        <row r="69">
          <cell r="K69">
            <v>77</v>
          </cell>
          <cell r="L69" t="str">
            <v>道守高校（通）</v>
          </cell>
          <cell r="M69" t="str">
            <v>道守（通）</v>
          </cell>
        </row>
        <row r="70">
          <cell r="K70">
            <v>78</v>
          </cell>
          <cell r="L70" t="str">
            <v>星槎国際高校 福井</v>
          </cell>
          <cell r="M70" t="str">
            <v>星槎国際 福井</v>
          </cell>
        </row>
        <row r="71">
          <cell r="K71">
            <v>79</v>
          </cell>
          <cell r="L71" t="str">
            <v>啓新高校（通）</v>
          </cell>
          <cell r="M71" t="str">
            <v>啓新（通）</v>
          </cell>
        </row>
      </sheetData>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46D36-0423-4792-A095-A37659AD9090}">
  <dimension ref="B1:D20"/>
  <sheetViews>
    <sheetView tabSelected="1" zoomScaleNormal="100" workbookViewId="0">
      <selection activeCell="H4" sqref="H4"/>
    </sheetView>
  </sheetViews>
  <sheetFormatPr defaultRowHeight="14.25" x14ac:dyDescent="0.15"/>
  <cols>
    <col min="1" max="1" width="5.25" style="232" customWidth="1"/>
    <col min="2" max="16384" width="9" style="232"/>
  </cols>
  <sheetData>
    <row r="1" spans="2:4" x14ac:dyDescent="0.15">
      <c r="B1" s="232" t="s">
        <v>275</v>
      </c>
    </row>
    <row r="4" spans="2:4" x14ac:dyDescent="0.15">
      <c r="B4" s="232" t="s">
        <v>278</v>
      </c>
    </row>
    <row r="5" spans="2:4" x14ac:dyDescent="0.15">
      <c r="D5" s="233" t="s">
        <v>238</v>
      </c>
    </row>
    <row r="6" spans="2:4" x14ac:dyDescent="0.15">
      <c r="D6" s="233"/>
    </row>
    <row r="7" spans="2:4" ht="18.75" customHeight="1" x14ac:dyDescent="0.15">
      <c r="B7" s="232" t="s">
        <v>272</v>
      </c>
    </row>
    <row r="8" spans="2:4" ht="18.75" customHeight="1" x14ac:dyDescent="0.15">
      <c r="B8" s="232" t="s">
        <v>279</v>
      </c>
    </row>
    <row r="9" spans="2:4" x14ac:dyDescent="0.15">
      <c r="D9" s="233" t="s">
        <v>238</v>
      </c>
    </row>
    <row r="10" spans="2:4" x14ac:dyDescent="0.15">
      <c r="D10" s="233"/>
    </row>
    <row r="11" spans="2:4" x14ac:dyDescent="0.15">
      <c r="B11" s="232" t="s">
        <v>273</v>
      </c>
    </row>
    <row r="12" spans="2:4" x14ac:dyDescent="0.15">
      <c r="D12" s="233" t="s">
        <v>238</v>
      </c>
    </row>
    <row r="13" spans="2:4" x14ac:dyDescent="0.15">
      <c r="D13" s="233"/>
    </row>
    <row r="14" spans="2:4" ht="21" customHeight="1" x14ac:dyDescent="0.15">
      <c r="B14" s="232" t="s">
        <v>274</v>
      </c>
    </row>
    <row r="15" spans="2:4" ht="21" customHeight="1" x14ac:dyDescent="0.15">
      <c r="B15" s="232" t="s">
        <v>280</v>
      </c>
    </row>
    <row r="16" spans="2:4" ht="21" customHeight="1" x14ac:dyDescent="0.15">
      <c r="B16" s="232" t="s">
        <v>281</v>
      </c>
    </row>
    <row r="17" spans="2:4" ht="21" customHeight="1" x14ac:dyDescent="0.15">
      <c r="D17" s="233" t="s">
        <v>238</v>
      </c>
    </row>
    <row r="18" spans="2:4" x14ac:dyDescent="0.15">
      <c r="D18" s="233"/>
    </row>
    <row r="19" spans="2:4" x14ac:dyDescent="0.15">
      <c r="B19" s="232" t="s">
        <v>276</v>
      </c>
    </row>
    <row r="20" spans="2:4" x14ac:dyDescent="0.15">
      <c r="B20" s="232" t="s">
        <v>277</v>
      </c>
    </row>
  </sheetData>
  <mergeCells count="4">
    <mergeCell ref="D5:D6"/>
    <mergeCell ref="D9:D10"/>
    <mergeCell ref="D12:D13"/>
    <mergeCell ref="D17:D18"/>
  </mergeCells>
  <phoneticPr fontId="1"/>
  <pageMargins left="0.7" right="0.7" top="0.75" bottom="0.75" header="0.3" footer="0.3"/>
  <pageSetup paperSize="9" scale="63" orientation="portrait" r:id="rId1"/>
  <colBreaks count="1" manualBreakCount="1">
    <brk id="1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X106"/>
  <sheetViews>
    <sheetView zoomScaleNormal="100" workbookViewId="0">
      <selection activeCell="U15" sqref="U15"/>
    </sheetView>
  </sheetViews>
  <sheetFormatPr defaultColWidth="6.25" defaultRowHeight="18.75" customHeight="1" x14ac:dyDescent="0.15"/>
  <cols>
    <col min="4" max="4" width="8.5" bestFit="1" customWidth="1"/>
  </cols>
  <sheetData>
    <row r="1" spans="2:10" ht="18.75" customHeight="1" x14ac:dyDescent="0.15">
      <c r="B1" s="53" t="s">
        <v>241</v>
      </c>
      <c r="J1" t="s">
        <v>242</v>
      </c>
    </row>
    <row r="3" spans="2:10" ht="18.75" customHeight="1" x14ac:dyDescent="0.15">
      <c r="C3" t="s">
        <v>249</v>
      </c>
    </row>
    <row r="5" spans="2:10" ht="18.75" customHeight="1" x14ac:dyDescent="0.15">
      <c r="C5" t="s">
        <v>243</v>
      </c>
    </row>
    <row r="7" spans="2:10" ht="18.75" customHeight="1" x14ac:dyDescent="0.15">
      <c r="C7" t="s">
        <v>219</v>
      </c>
    </row>
    <row r="8" spans="2:10" ht="18.75" customHeight="1" x14ac:dyDescent="0.15">
      <c r="D8" s="103" t="s">
        <v>220</v>
      </c>
      <c r="E8" t="s">
        <v>224</v>
      </c>
    </row>
    <row r="24" spans="4:5" ht="30" customHeight="1" x14ac:dyDescent="0.15">
      <c r="D24" s="103" t="s">
        <v>221</v>
      </c>
      <c r="E24" t="s">
        <v>256</v>
      </c>
    </row>
    <row r="36" spans="2:24" ht="14.25" customHeight="1" x14ac:dyDescent="0.15"/>
    <row r="37" spans="2:24" ht="36" customHeight="1" x14ac:dyDescent="0.15">
      <c r="C37" s="129" t="s">
        <v>247</v>
      </c>
      <c r="D37" s="129"/>
      <c r="E37" s="129"/>
      <c r="F37" s="129"/>
      <c r="G37" s="129"/>
      <c r="H37" s="129"/>
      <c r="I37" s="129"/>
      <c r="J37" s="129"/>
      <c r="K37" s="129"/>
      <c r="L37" s="129"/>
      <c r="M37" s="129"/>
      <c r="N37" s="129" t="s">
        <v>225</v>
      </c>
      <c r="O37" s="129"/>
      <c r="P37" s="129"/>
      <c r="Q37" s="129"/>
      <c r="R37" s="129"/>
      <c r="S37" s="129"/>
      <c r="T37" s="130"/>
      <c r="U37" s="129" t="s">
        <v>223</v>
      </c>
      <c r="V37" s="129"/>
      <c r="W37" s="129"/>
      <c r="X37" s="104"/>
    </row>
    <row r="38" spans="2:24" ht="37.5" customHeight="1" x14ac:dyDescent="0.15">
      <c r="C38" s="129"/>
      <c r="D38" s="129"/>
      <c r="E38" s="129"/>
      <c r="F38" s="129"/>
      <c r="G38" s="129"/>
      <c r="H38" s="129"/>
      <c r="I38" s="129"/>
      <c r="J38" s="129"/>
      <c r="K38" s="129"/>
      <c r="L38" s="129"/>
      <c r="M38" s="129"/>
      <c r="N38" s="129"/>
      <c r="O38" s="129"/>
      <c r="P38" s="129"/>
      <c r="Q38" s="129"/>
      <c r="R38" s="129"/>
      <c r="S38" s="129"/>
      <c r="T38" s="130"/>
      <c r="U38" s="129"/>
      <c r="V38" s="129"/>
      <c r="W38" s="129"/>
      <c r="X38" s="54"/>
    </row>
    <row r="39" spans="2:24" ht="17.25" customHeight="1" x14ac:dyDescent="0.15">
      <c r="O39" s="106"/>
    </row>
    <row r="40" spans="2:24" ht="18.75" customHeight="1" x14ac:dyDescent="0.15">
      <c r="D40" s="103" t="s">
        <v>222</v>
      </c>
      <c r="E40" t="s">
        <v>270</v>
      </c>
    </row>
    <row r="42" spans="2:24" ht="18.75" customHeight="1" x14ac:dyDescent="0.15">
      <c r="B42" s="120" t="s">
        <v>248</v>
      </c>
    </row>
    <row r="43" spans="2:24" ht="31.5" customHeight="1" x14ac:dyDescent="0.15"/>
    <row r="44" spans="2:24" s="121" customFormat="1" ht="27.75" customHeight="1" x14ac:dyDescent="0.15">
      <c r="C44" s="121" t="s">
        <v>250</v>
      </c>
    </row>
    <row r="46" spans="2:24" ht="18.75" customHeight="1" x14ac:dyDescent="0.15">
      <c r="C46" t="s">
        <v>257</v>
      </c>
    </row>
    <row r="59" spans="6:23" ht="18.75" customHeight="1" x14ac:dyDescent="0.15">
      <c r="F59" s="118" t="s">
        <v>226</v>
      </c>
      <c r="G59" s="118"/>
      <c r="H59" s="118"/>
      <c r="I59" s="118"/>
      <c r="J59" s="118"/>
      <c r="K59" s="118"/>
      <c r="L59" s="118"/>
      <c r="O59" s="118" t="s">
        <v>246</v>
      </c>
      <c r="P59" s="118"/>
      <c r="Q59" s="118"/>
      <c r="R59" s="118"/>
      <c r="S59" s="118"/>
      <c r="T59" s="118"/>
      <c r="U59" s="118"/>
      <c r="V59" s="118"/>
      <c r="W59" s="118"/>
    </row>
    <row r="75" spans="3:4" ht="18.75" customHeight="1" x14ac:dyDescent="0.15">
      <c r="C75" t="s">
        <v>227</v>
      </c>
    </row>
    <row r="77" spans="3:4" ht="18.75" customHeight="1" x14ac:dyDescent="0.15">
      <c r="C77" s="103" t="s">
        <v>228</v>
      </c>
      <c r="D77" t="s">
        <v>233</v>
      </c>
    </row>
    <row r="86" spans="3:20" ht="18.75" customHeight="1" x14ac:dyDescent="0.15">
      <c r="C86" s="103" t="s">
        <v>231</v>
      </c>
      <c r="D86" t="s">
        <v>255</v>
      </c>
    </row>
    <row r="87" spans="3:20" ht="18.75" customHeight="1" x14ac:dyDescent="0.15">
      <c r="C87" s="103"/>
      <c r="D87" t="s">
        <v>234</v>
      </c>
    </row>
    <row r="88" spans="3:20" ht="18.75" customHeight="1" x14ac:dyDescent="0.15">
      <c r="D88" s="103"/>
    </row>
    <row r="89" spans="3:20" ht="18.75" customHeight="1" x14ac:dyDescent="0.15">
      <c r="D89" s="103"/>
    </row>
    <row r="90" spans="3:20" ht="18.75" customHeight="1" x14ac:dyDescent="0.15">
      <c r="D90" s="103"/>
    </row>
    <row r="91" spans="3:20" ht="18.75" customHeight="1" x14ac:dyDescent="0.15">
      <c r="D91" s="103"/>
    </row>
    <row r="95" spans="3:20" ht="18.75" customHeight="1" x14ac:dyDescent="0.15">
      <c r="S95" s="103" t="s">
        <v>230</v>
      </c>
      <c r="T95" t="s">
        <v>229</v>
      </c>
    </row>
    <row r="98" spans="4:5" ht="18.75" customHeight="1" x14ac:dyDescent="0.15">
      <c r="E98" s="105"/>
    </row>
    <row r="100" spans="4:5" ht="18.75" customHeight="1" x14ac:dyDescent="0.15">
      <c r="D100" s="103" t="s">
        <v>232</v>
      </c>
      <c r="E100" t="s">
        <v>235</v>
      </c>
    </row>
    <row r="101" spans="4:5" ht="18.75" customHeight="1" x14ac:dyDescent="0.15">
      <c r="D101" s="103"/>
      <c r="E101" s="120" t="s">
        <v>271</v>
      </c>
    </row>
    <row r="102" spans="4:5" ht="18.75" customHeight="1" x14ac:dyDescent="0.15">
      <c r="D102" s="103"/>
      <c r="E102" t="s">
        <v>251</v>
      </c>
    </row>
    <row r="103" spans="4:5" ht="18.75" customHeight="1" x14ac:dyDescent="0.15">
      <c r="D103" s="103"/>
    </row>
    <row r="104" spans="4:5" ht="18.75" customHeight="1" x14ac:dyDescent="0.15">
      <c r="D104" s="103"/>
    </row>
    <row r="105" spans="4:5" s="81" customFormat="1" ht="36" customHeight="1" x14ac:dyDescent="0.15">
      <c r="D105" s="128" t="s">
        <v>236</v>
      </c>
      <c r="E105" s="121" t="s">
        <v>268</v>
      </c>
    </row>
    <row r="106" spans="4:5" s="81" customFormat="1" ht="36" customHeight="1" x14ac:dyDescent="0.15">
      <c r="D106" s="121"/>
      <c r="E106" s="121" t="s">
        <v>269</v>
      </c>
    </row>
  </sheetData>
  <mergeCells count="3">
    <mergeCell ref="C37:M38"/>
    <mergeCell ref="N37:T38"/>
    <mergeCell ref="U37:W38"/>
  </mergeCells>
  <phoneticPr fontId="1"/>
  <printOptions horizontalCentered="1" verticalCentered="1"/>
  <pageMargins left="0.70866141732283472" right="0.70866141732283472" top="0.74803149606299213" bottom="0.74803149606299213" header="0.31496062992125984" footer="0.31496062992125984"/>
  <pageSetup paperSize="9" scale="55" orientation="portrait" r:id="rId1"/>
  <rowBreaks count="1" manualBreakCount="1">
    <brk id="73"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W72"/>
  <sheetViews>
    <sheetView zoomScaleNormal="100" workbookViewId="0">
      <selection activeCell="B2" sqref="B2:M17"/>
    </sheetView>
  </sheetViews>
  <sheetFormatPr defaultRowHeight="17.25" customHeight="1" x14ac:dyDescent="0.15"/>
  <cols>
    <col min="1" max="1" width="5.25" style="3" customWidth="1"/>
    <col min="2" max="2" width="3.75" style="9" customWidth="1"/>
    <col min="3" max="3" width="8" style="3" customWidth="1"/>
    <col min="4" max="4" width="3.5" style="3" customWidth="1"/>
    <col min="5" max="5" width="15.25" style="3" customWidth="1"/>
    <col min="6" max="6" width="3.875" style="3" customWidth="1"/>
    <col min="7" max="8" width="6.25" style="3" customWidth="1"/>
    <col min="9" max="9" width="3.75" style="3" customWidth="1"/>
    <col min="10" max="10" width="9" style="65"/>
    <col min="11" max="11" width="5" style="9" customWidth="1"/>
    <col min="12" max="12" width="21.875" style="4" customWidth="1"/>
    <col min="13" max="13" width="22.75" style="3" customWidth="1"/>
    <col min="14" max="14" width="19.125" style="3" customWidth="1"/>
    <col min="15" max="19" width="9" style="3"/>
    <col min="20" max="20" width="8.125" style="3" customWidth="1"/>
    <col min="21" max="21" width="4.625" style="3" customWidth="1"/>
    <col min="22" max="22" width="4.75" style="3" customWidth="1"/>
    <col min="23" max="23" width="19.25" style="4" customWidth="1"/>
    <col min="24" max="16384" width="9" style="3"/>
  </cols>
  <sheetData>
    <row r="1" spans="1:23" ht="47.25" customHeight="1" x14ac:dyDescent="0.15">
      <c r="A1" s="131" t="s">
        <v>244</v>
      </c>
      <c r="B1" s="131"/>
      <c r="C1" s="131"/>
      <c r="D1" s="131"/>
      <c r="E1" s="131"/>
      <c r="F1" s="131"/>
      <c r="G1" s="131"/>
      <c r="H1" s="131"/>
      <c r="I1" s="131"/>
      <c r="J1" s="131"/>
      <c r="K1" s="131"/>
      <c r="L1" s="131"/>
      <c r="M1" s="131"/>
    </row>
    <row r="2" spans="1:23" ht="17.25" customHeight="1" x14ac:dyDescent="0.15">
      <c r="B2" s="74" t="s">
        <v>109</v>
      </c>
      <c r="C2"/>
      <c r="D2" s="74" t="s">
        <v>119</v>
      </c>
      <c r="E2"/>
      <c r="F2" s="75" t="s">
        <v>155</v>
      </c>
      <c r="G2"/>
      <c r="J2" s="133" t="s">
        <v>101</v>
      </c>
      <c r="K2" s="133"/>
      <c r="L2" s="133"/>
      <c r="M2" s="80" t="s">
        <v>198</v>
      </c>
      <c r="W2" s="3" t="s">
        <v>100</v>
      </c>
    </row>
    <row r="3" spans="1:23" ht="17.25" customHeight="1" x14ac:dyDescent="0.15">
      <c r="B3" s="58">
        <v>1</v>
      </c>
      <c r="C3" s="55" t="s">
        <v>103</v>
      </c>
      <c r="D3" s="58">
        <v>1</v>
      </c>
      <c r="E3" s="4" t="s">
        <v>110</v>
      </c>
      <c r="F3" s="4">
        <v>1</v>
      </c>
      <c r="G3" s="4" t="s">
        <v>164</v>
      </c>
      <c r="J3" s="134" t="s">
        <v>103</v>
      </c>
      <c r="K3" s="9">
        <v>11</v>
      </c>
      <c r="L3" s="11" t="s">
        <v>75</v>
      </c>
      <c r="M3" s="3" t="str">
        <f>SUBSTITUTE(L3,"高校","")</f>
        <v>新潟翠江（定）</v>
      </c>
    </row>
    <row r="4" spans="1:23" ht="17.25" customHeight="1" x14ac:dyDescent="0.15">
      <c r="B4" s="58">
        <v>2</v>
      </c>
      <c r="C4" s="55" t="s">
        <v>104</v>
      </c>
      <c r="D4" s="58">
        <v>2</v>
      </c>
      <c r="E4" s="4" t="s">
        <v>111</v>
      </c>
      <c r="F4" s="4">
        <v>2</v>
      </c>
      <c r="G4" s="4" t="s">
        <v>209</v>
      </c>
      <c r="J4" s="132"/>
      <c r="K4" s="9">
        <v>12</v>
      </c>
      <c r="L4" s="11" t="s">
        <v>76</v>
      </c>
      <c r="M4" s="3" t="str">
        <f t="shared" ref="M4:M68" si="0">SUBSTITUTE(L4,"高校","")</f>
        <v>新潟翠江（通）</v>
      </c>
      <c r="T4" s="3" t="s">
        <v>73</v>
      </c>
      <c r="V4" s="3">
        <v>1</v>
      </c>
      <c r="W4" s="5" t="s">
        <v>1</v>
      </c>
    </row>
    <row r="5" spans="1:23" ht="17.25" customHeight="1" x14ac:dyDescent="0.15">
      <c r="B5" s="58">
        <v>3</v>
      </c>
      <c r="C5" s="55" t="s">
        <v>105</v>
      </c>
      <c r="D5" s="58">
        <v>3</v>
      </c>
      <c r="E5" s="4" t="s">
        <v>112</v>
      </c>
      <c r="F5" s="4">
        <v>3</v>
      </c>
      <c r="G5" s="4" t="s">
        <v>210</v>
      </c>
      <c r="J5" s="132"/>
      <c r="K5" s="9">
        <v>13</v>
      </c>
      <c r="L5" s="11" t="s">
        <v>77</v>
      </c>
      <c r="M5" s="3" t="str">
        <f t="shared" si="0"/>
        <v>新発田南豊浦分校</v>
      </c>
      <c r="V5" s="3">
        <v>2</v>
      </c>
      <c r="W5" s="5" t="s">
        <v>2</v>
      </c>
    </row>
    <row r="6" spans="1:23" ht="17.25" customHeight="1" x14ac:dyDescent="0.15">
      <c r="B6" s="58">
        <v>4</v>
      </c>
      <c r="C6" s="55" t="s">
        <v>106</v>
      </c>
      <c r="D6" s="58">
        <v>4</v>
      </c>
      <c r="E6" s="4" t="s">
        <v>113</v>
      </c>
      <c r="F6"/>
      <c r="G6"/>
      <c r="J6" s="132"/>
      <c r="K6" s="9">
        <v>14</v>
      </c>
      <c r="L6" s="11" t="s">
        <v>78</v>
      </c>
      <c r="M6" s="3" t="str">
        <f t="shared" si="0"/>
        <v>荒川</v>
      </c>
      <c r="V6" s="3">
        <v>3</v>
      </c>
      <c r="W6" s="5" t="s">
        <v>3</v>
      </c>
    </row>
    <row r="7" spans="1:23" ht="17.25" customHeight="1" x14ac:dyDescent="0.15">
      <c r="B7" s="58">
        <v>5</v>
      </c>
      <c r="C7" s="55" t="s">
        <v>107</v>
      </c>
      <c r="D7" s="58">
        <v>5</v>
      </c>
      <c r="E7" s="4" t="s">
        <v>114</v>
      </c>
      <c r="F7"/>
      <c r="G7"/>
      <c r="J7" s="132"/>
      <c r="K7" s="9">
        <v>15</v>
      </c>
      <c r="L7" s="11" t="s">
        <v>79</v>
      </c>
      <c r="M7" s="3" t="str">
        <f t="shared" si="0"/>
        <v>長岡明徳</v>
      </c>
      <c r="V7" s="3">
        <v>4</v>
      </c>
      <c r="W7" s="5" t="s">
        <v>4</v>
      </c>
    </row>
    <row r="8" spans="1:23" ht="17.25" customHeight="1" x14ac:dyDescent="0.15">
      <c r="B8" s="58"/>
      <c r="C8" s="4"/>
      <c r="D8" s="58">
        <v>6</v>
      </c>
      <c r="E8" s="4" t="s">
        <v>115</v>
      </c>
      <c r="F8" s="59" t="s">
        <v>176</v>
      </c>
      <c r="G8"/>
      <c r="J8" s="132"/>
      <c r="K8" s="9">
        <v>16</v>
      </c>
      <c r="L8" s="11" t="s">
        <v>80</v>
      </c>
      <c r="M8" s="3" t="str">
        <f t="shared" si="0"/>
        <v>堀之内</v>
      </c>
      <c r="P8"/>
      <c r="Q8"/>
      <c r="V8" s="3">
        <v>5</v>
      </c>
      <c r="W8" s="5" t="s">
        <v>5</v>
      </c>
    </row>
    <row r="9" spans="1:23" ht="17.25" customHeight="1" x14ac:dyDescent="0.15">
      <c r="B9" s="74" t="s">
        <v>108</v>
      </c>
      <c r="C9"/>
      <c r="D9" s="58">
        <v>7</v>
      </c>
      <c r="E9" s="4" t="s">
        <v>116</v>
      </c>
      <c r="F9" s="3">
        <v>1</v>
      </c>
      <c r="G9" s="3" t="s">
        <v>165</v>
      </c>
      <c r="J9" s="132"/>
      <c r="K9" s="9">
        <v>17</v>
      </c>
      <c r="L9" s="11" t="s">
        <v>81</v>
      </c>
      <c r="M9" s="3" t="str">
        <f t="shared" si="0"/>
        <v>十日町(定)</v>
      </c>
      <c r="P9" s="1"/>
      <c r="Q9" s="1"/>
      <c r="V9" s="3">
        <v>6</v>
      </c>
      <c r="W9" s="5" t="s">
        <v>6</v>
      </c>
    </row>
    <row r="10" spans="1:23" ht="17.25" customHeight="1" x14ac:dyDescent="0.15">
      <c r="B10" s="58">
        <v>1</v>
      </c>
      <c r="C10" s="55" t="s">
        <v>130</v>
      </c>
      <c r="D10" s="58">
        <v>8</v>
      </c>
      <c r="E10" s="4" t="s">
        <v>117</v>
      </c>
      <c r="F10" s="3">
        <v>2</v>
      </c>
      <c r="G10" s="3" t="s">
        <v>166</v>
      </c>
      <c r="J10" s="132"/>
      <c r="K10" s="9">
        <v>18</v>
      </c>
      <c r="L10" s="11" t="s">
        <v>82</v>
      </c>
      <c r="M10" s="3" t="str">
        <f t="shared" si="0"/>
        <v>出雲崎</v>
      </c>
      <c r="V10" s="3">
        <v>7</v>
      </c>
      <c r="W10" s="5" t="s">
        <v>7</v>
      </c>
    </row>
    <row r="11" spans="1:23" ht="17.25" customHeight="1" x14ac:dyDescent="0.15">
      <c r="B11" s="58">
        <v>2</v>
      </c>
      <c r="C11" s="55" t="s">
        <v>131</v>
      </c>
      <c r="D11" s="58">
        <v>9</v>
      </c>
      <c r="E11" s="4" t="s">
        <v>118</v>
      </c>
      <c r="F11" s="3">
        <v>3</v>
      </c>
      <c r="G11" s="3" t="s">
        <v>177</v>
      </c>
      <c r="J11" s="132"/>
      <c r="K11" s="9">
        <v>19</v>
      </c>
      <c r="L11" s="11" t="s">
        <v>83</v>
      </c>
      <c r="M11" s="3" t="str">
        <f t="shared" si="0"/>
        <v>高田南城（定）</v>
      </c>
      <c r="V11" s="3">
        <v>8</v>
      </c>
      <c r="W11" s="5" t="s">
        <v>8</v>
      </c>
    </row>
    <row r="12" spans="1:23" ht="17.25" customHeight="1" x14ac:dyDescent="0.15">
      <c r="B12" s="86">
        <v>3</v>
      </c>
      <c r="C12" s="3" t="s">
        <v>211</v>
      </c>
      <c r="I12" s="9"/>
      <c r="J12" s="132"/>
      <c r="K12" s="9">
        <v>20</v>
      </c>
      <c r="L12" s="11" t="s">
        <v>84</v>
      </c>
      <c r="M12" s="3" t="str">
        <f t="shared" si="0"/>
        <v>高田南城（通）</v>
      </c>
      <c r="V12" s="3">
        <v>9</v>
      </c>
      <c r="W12" s="5" t="s">
        <v>9</v>
      </c>
    </row>
    <row r="13" spans="1:23" ht="17.25" customHeight="1" x14ac:dyDescent="0.15">
      <c r="J13" s="132"/>
      <c r="K13" s="9">
        <v>21</v>
      </c>
      <c r="L13" s="11" t="s">
        <v>85</v>
      </c>
      <c r="M13" s="3" t="str">
        <f t="shared" si="0"/>
        <v>新潟市立明鏡</v>
      </c>
      <c r="V13" s="3">
        <v>10</v>
      </c>
      <c r="W13" s="5" t="s">
        <v>10</v>
      </c>
    </row>
    <row r="14" spans="1:23" ht="17.25" customHeight="1" x14ac:dyDescent="0.15">
      <c r="B14" s="64" t="s">
        <v>180</v>
      </c>
      <c r="C14"/>
      <c r="E14" s="73" t="s">
        <v>120</v>
      </c>
      <c r="F14" s="73" t="s">
        <v>129</v>
      </c>
      <c r="J14" s="132"/>
      <c r="K14" s="9">
        <v>22</v>
      </c>
      <c r="L14" s="11" t="s">
        <v>86</v>
      </c>
      <c r="M14" s="3" t="str">
        <f t="shared" si="0"/>
        <v>開志学園</v>
      </c>
      <c r="V14" s="3">
        <v>11</v>
      </c>
      <c r="W14" s="5" t="s">
        <v>11</v>
      </c>
    </row>
    <row r="15" spans="1:23" ht="17.25" customHeight="1" x14ac:dyDescent="0.15">
      <c r="B15" s="9">
        <v>1</v>
      </c>
      <c r="C15"/>
      <c r="E15" s="76" t="s">
        <v>121</v>
      </c>
      <c r="F15" s="56" t="s">
        <v>124</v>
      </c>
      <c r="J15" s="132"/>
      <c r="K15" s="9">
        <v>23</v>
      </c>
      <c r="L15" s="11" t="s">
        <v>87</v>
      </c>
      <c r="M15" s="3" t="str">
        <f t="shared" si="0"/>
        <v>長岡英智</v>
      </c>
      <c r="V15" s="3">
        <v>12</v>
      </c>
      <c r="W15" s="5" t="s">
        <v>12</v>
      </c>
    </row>
    <row r="16" spans="1:23" ht="17.25" customHeight="1" x14ac:dyDescent="0.15">
      <c r="B16" s="9">
        <v>2</v>
      </c>
      <c r="C16"/>
      <c r="E16" s="76" t="s">
        <v>122</v>
      </c>
      <c r="F16" s="54" t="s">
        <v>125</v>
      </c>
      <c r="J16" s="132"/>
      <c r="K16" s="9">
        <v>24</v>
      </c>
      <c r="L16" s="11" t="s">
        <v>88</v>
      </c>
      <c r="M16" s="3" t="str">
        <f t="shared" si="0"/>
        <v>佐渡相川分校</v>
      </c>
      <c r="V16" s="3">
        <v>13</v>
      </c>
      <c r="W16" s="5" t="s">
        <v>13</v>
      </c>
    </row>
    <row r="17" spans="2:23" ht="17.25" customHeight="1" x14ac:dyDescent="0.15">
      <c r="B17" s="9">
        <v>3</v>
      </c>
      <c r="C17"/>
      <c r="E17" s="57" t="s">
        <v>123</v>
      </c>
      <c r="F17" s="10" t="s">
        <v>126</v>
      </c>
      <c r="J17" s="132"/>
      <c r="K17" s="9">
        <v>25</v>
      </c>
      <c r="L17" s="11" t="s">
        <v>89</v>
      </c>
      <c r="M17" s="3" t="str">
        <f t="shared" si="0"/>
        <v>西新発田(定)</v>
      </c>
      <c r="V17" s="3">
        <v>14</v>
      </c>
      <c r="W17" s="5" t="s">
        <v>14</v>
      </c>
    </row>
    <row r="18" spans="2:23" ht="17.25" customHeight="1" x14ac:dyDescent="0.15">
      <c r="B18" s="9">
        <v>4</v>
      </c>
      <c r="C18"/>
      <c r="E18" s="13" t="s">
        <v>128</v>
      </c>
      <c r="F18" s="2" t="s">
        <v>127</v>
      </c>
      <c r="J18" s="132" t="s">
        <v>104</v>
      </c>
      <c r="K18" s="9">
        <v>26</v>
      </c>
      <c r="L18" s="6" t="s">
        <v>26</v>
      </c>
      <c r="M18" s="3" t="str">
        <f t="shared" si="0"/>
        <v>中野立志舘</v>
      </c>
      <c r="V18" s="3">
        <v>15</v>
      </c>
      <c r="W18" s="5" t="s">
        <v>15</v>
      </c>
    </row>
    <row r="19" spans="2:23" ht="17.25" customHeight="1" x14ac:dyDescent="0.15">
      <c r="B19" s="61" t="s">
        <v>188</v>
      </c>
      <c r="C19"/>
      <c r="D19"/>
      <c r="J19" s="132"/>
      <c r="K19" s="9">
        <v>27</v>
      </c>
      <c r="L19" s="6" t="s">
        <v>183</v>
      </c>
      <c r="M19" s="3" t="s">
        <v>185</v>
      </c>
      <c r="T19" s="3" t="s">
        <v>70</v>
      </c>
      <c r="V19" s="3">
        <v>16</v>
      </c>
      <c r="W19" s="6" t="s">
        <v>26</v>
      </c>
    </row>
    <row r="20" spans="2:23" ht="17.25" customHeight="1" x14ac:dyDescent="0.15">
      <c r="B20" s="61" t="s">
        <v>189</v>
      </c>
      <c r="C20"/>
      <c r="J20" s="132"/>
      <c r="K20" s="9">
        <v>28</v>
      </c>
      <c r="L20" s="6" t="s">
        <v>28</v>
      </c>
      <c r="M20" s="3" t="str">
        <f t="shared" si="0"/>
        <v>長野</v>
      </c>
      <c r="V20" s="3">
        <v>17</v>
      </c>
      <c r="W20" s="6" t="s">
        <v>27</v>
      </c>
    </row>
    <row r="21" spans="2:23" ht="17.25" customHeight="1" x14ac:dyDescent="0.15">
      <c r="B21" s="61" t="s">
        <v>190</v>
      </c>
      <c r="C21"/>
      <c r="J21" s="132"/>
      <c r="K21" s="9">
        <v>29</v>
      </c>
      <c r="L21" s="6" t="s">
        <v>29</v>
      </c>
      <c r="M21" s="3" t="str">
        <f t="shared" si="0"/>
        <v>長野西</v>
      </c>
      <c r="V21" s="3">
        <v>18</v>
      </c>
      <c r="W21" s="6" t="s">
        <v>28</v>
      </c>
    </row>
    <row r="22" spans="2:23" ht="17.25" customHeight="1" x14ac:dyDescent="0.15">
      <c r="B22" s="61" t="s">
        <v>191</v>
      </c>
      <c r="C22"/>
      <c r="J22" s="132"/>
      <c r="K22" s="9">
        <v>30</v>
      </c>
      <c r="L22" s="6" t="s">
        <v>30</v>
      </c>
      <c r="M22" s="3" t="str">
        <f t="shared" si="0"/>
        <v>長野工業</v>
      </c>
      <c r="V22" s="3">
        <v>19</v>
      </c>
      <c r="W22" s="6" t="s">
        <v>29</v>
      </c>
    </row>
    <row r="23" spans="2:23" ht="17.25" customHeight="1" x14ac:dyDescent="0.15">
      <c r="B23" s="3"/>
      <c r="C23"/>
      <c r="J23" s="132"/>
      <c r="K23" s="9">
        <v>31</v>
      </c>
      <c r="L23" s="6" t="s">
        <v>31</v>
      </c>
      <c r="M23" s="3" t="str">
        <f t="shared" si="0"/>
        <v>篠ノ井</v>
      </c>
      <c r="V23" s="3">
        <v>20</v>
      </c>
      <c r="W23" s="6" t="s">
        <v>30</v>
      </c>
    </row>
    <row r="24" spans="2:23" ht="17.25" customHeight="1" x14ac:dyDescent="0.15">
      <c r="J24" s="132"/>
      <c r="K24" s="9">
        <v>32</v>
      </c>
      <c r="L24" s="6" t="s">
        <v>32</v>
      </c>
      <c r="M24" s="3" t="str">
        <f t="shared" si="0"/>
        <v>上田千曲</v>
      </c>
      <c r="V24" s="3">
        <v>21</v>
      </c>
      <c r="W24" s="6" t="s">
        <v>31</v>
      </c>
    </row>
    <row r="25" spans="2:23" ht="17.25" customHeight="1" x14ac:dyDescent="0.15">
      <c r="J25" s="132"/>
      <c r="K25" s="9">
        <v>33</v>
      </c>
      <c r="L25" s="6" t="s">
        <v>33</v>
      </c>
      <c r="M25" s="3" t="str">
        <f t="shared" si="0"/>
        <v>上田</v>
      </c>
      <c r="V25" s="3">
        <v>22</v>
      </c>
      <c r="W25" s="6" t="s">
        <v>32</v>
      </c>
    </row>
    <row r="26" spans="2:23" ht="17.25" customHeight="1" x14ac:dyDescent="0.15">
      <c r="J26" s="132"/>
      <c r="K26" s="9">
        <v>34</v>
      </c>
      <c r="L26" s="6" t="s">
        <v>34</v>
      </c>
      <c r="M26" s="3" t="str">
        <f t="shared" si="0"/>
        <v>東御清翔</v>
      </c>
      <c r="V26" s="3">
        <v>23</v>
      </c>
      <c r="W26" s="6" t="s">
        <v>33</v>
      </c>
    </row>
    <row r="27" spans="2:23" ht="17.25" customHeight="1" x14ac:dyDescent="0.15">
      <c r="J27" s="132"/>
      <c r="K27" s="9">
        <v>35</v>
      </c>
      <c r="L27" s="6" t="s">
        <v>35</v>
      </c>
      <c r="M27" s="3" t="str">
        <f t="shared" si="0"/>
        <v>小諸商業</v>
      </c>
      <c r="V27" s="3">
        <v>24</v>
      </c>
      <c r="W27" s="6" t="s">
        <v>34</v>
      </c>
    </row>
    <row r="28" spans="2:23" ht="17.25" customHeight="1" x14ac:dyDescent="0.15">
      <c r="J28" s="132"/>
      <c r="K28" s="9">
        <v>36</v>
      </c>
      <c r="L28" s="6" t="s">
        <v>36</v>
      </c>
      <c r="M28" s="3" t="str">
        <f t="shared" si="0"/>
        <v>野沢南</v>
      </c>
      <c r="V28" s="3">
        <v>25</v>
      </c>
      <c r="W28" s="6" t="s">
        <v>35</v>
      </c>
    </row>
    <row r="29" spans="2:23" ht="17.25" customHeight="1" x14ac:dyDescent="0.15">
      <c r="J29" s="132"/>
      <c r="K29" s="9">
        <v>37</v>
      </c>
      <c r="L29" s="6" t="s">
        <v>37</v>
      </c>
      <c r="M29" s="3" t="str">
        <f t="shared" si="0"/>
        <v>諏訪実業</v>
      </c>
      <c r="V29" s="3">
        <v>26</v>
      </c>
      <c r="W29" s="6" t="s">
        <v>36</v>
      </c>
    </row>
    <row r="30" spans="2:23" ht="17.25" customHeight="1" x14ac:dyDescent="0.15">
      <c r="J30" s="132"/>
      <c r="K30" s="9">
        <v>38</v>
      </c>
      <c r="L30" s="6" t="s">
        <v>38</v>
      </c>
      <c r="M30" s="3" t="str">
        <f t="shared" si="0"/>
        <v>箕輪進修</v>
      </c>
      <c r="V30" s="3">
        <v>27</v>
      </c>
      <c r="W30" s="6" t="s">
        <v>37</v>
      </c>
    </row>
    <row r="31" spans="2:23" ht="17.25" customHeight="1" x14ac:dyDescent="0.15">
      <c r="J31" s="132"/>
      <c r="K31" s="9">
        <v>39</v>
      </c>
      <c r="L31" s="6" t="s">
        <v>39</v>
      </c>
      <c r="M31" s="3" t="str">
        <f t="shared" si="0"/>
        <v>赤穂</v>
      </c>
      <c r="V31" s="3">
        <v>28</v>
      </c>
      <c r="W31" s="6" t="s">
        <v>38</v>
      </c>
    </row>
    <row r="32" spans="2:23" ht="17.25" customHeight="1" x14ac:dyDescent="0.15">
      <c r="J32" s="132"/>
      <c r="K32" s="9">
        <v>40</v>
      </c>
      <c r="L32" s="6" t="s">
        <v>40</v>
      </c>
      <c r="M32" s="3" t="str">
        <f t="shared" si="0"/>
        <v>飯田OIDE長姫</v>
      </c>
      <c r="V32" s="3">
        <v>29</v>
      </c>
      <c r="W32" s="6" t="s">
        <v>39</v>
      </c>
    </row>
    <row r="33" spans="10:23" ht="17.25" customHeight="1" x14ac:dyDescent="0.15">
      <c r="J33" s="132"/>
      <c r="K33" s="9">
        <v>41</v>
      </c>
      <c r="L33" s="6" t="s">
        <v>41</v>
      </c>
      <c r="M33" s="3" t="str">
        <f t="shared" si="0"/>
        <v>木曽青峰</v>
      </c>
      <c r="V33" s="3">
        <v>30</v>
      </c>
      <c r="W33" s="6" t="s">
        <v>40</v>
      </c>
    </row>
    <row r="34" spans="10:23" ht="17.25" customHeight="1" x14ac:dyDescent="0.15">
      <c r="J34" s="132"/>
      <c r="K34" s="9">
        <v>42</v>
      </c>
      <c r="L34" s="6" t="s">
        <v>42</v>
      </c>
      <c r="M34" s="3" t="str">
        <f t="shared" si="0"/>
        <v>松本筑摩（昼）</v>
      </c>
      <c r="V34" s="3">
        <v>31</v>
      </c>
      <c r="W34" s="6" t="s">
        <v>41</v>
      </c>
    </row>
    <row r="35" spans="10:23" ht="17.25" customHeight="1" x14ac:dyDescent="0.15">
      <c r="J35" s="132"/>
      <c r="K35" s="9">
        <v>43</v>
      </c>
      <c r="L35" s="6" t="s">
        <v>43</v>
      </c>
      <c r="M35" s="3" t="str">
        <f t="shared" si="0"/>
        <v>松本筑摩（夜）</v>
      </c>
      <c r="V35" s="3">
        <v>32</v>
      </c>
      <c r="W35" s="6" t="s">
        <v>42</v>
      </c>
    </row>
    <row r="36" spans="10:23" ht="17.25" customHeight="1" x14ac:dyDescent="0.15">
      <c r="J36" s="132"/>
      <c r="K36" s="9">
        <v>44</v>
      </c>
      <c r="L36" s="6" t="s">
        <v>184</v>
      </c>
      <c r="M36" s="3" t="str">
        <f t="shared" si="0"/>
        <v>松本筑摩（通）</v>
      </c>
      <c r="V36" s="3">
        <v>33</v>
      </c>
      <c r="W36" s="6" t="s">
        <v>43</v>
      </c>
    </row>
    <row r="37" spans="10:23" ht="17.25" customHeight="1" x14ac:dyDescent="0.15">
      <c r="J37" s="132"/>
      <c r="K37" s="9">
        <v>45</v>
      </c>
      <c r="L37" s="6" t="s">
        <v>44</v>
      </c>
      <c r="M37" s="3" t="str">
        <f t="shared" si="0"/>
        <v>池田工業</v>
      </c>
      <c r="V37" s="3">
        <v>34</v>
      </c>
      <c r="W37" s="6" t="s">
        <v>44</v>
      </c>
    </row>
    <row r="38" spans="10:23" ht="17.25" customHeight="1" x14ac:dyDescent="0.15">
      <c r="J38" s="132"/>
      <c r="K38" s="9">
        <v>46</v>
      </c>
      <c r="L38" s="6" t="s">
        <v>45</v>
      </c>
      <c r="M38" s="3" t="str">
        <f t="shared" si="0"/>
        <v>地球環境</v>
      </c>
      <c r="V38" s="3">
        <v>35</v>
      </c>
      <c r="W38" s="6" t="s">
        <v>45</v>
      </c>
    </row>
    <row r="39" spans="10:23" ht="17.25" customHeight="1" x14ac:dyDescent="0.15">
      <c r="J39" s="132"/>
      <c r="K39" s="9">
        <v>47</v>
      </c>
      <c r="L39" s="6" t="s">
        <v>46</v>
      </c>
      <c r="M39" s="3" t="str">
        <f t="shared" si="0"/>
        <v>信濃むつみ</v>
      </c>
      <c r="V39" s="3">
        <v>36</v>
      </c>
      <c r="W39" s="6" t="s">
        <v>46</v>
      </c>
    </row>
    <row r="40" spans="10:23" ht="17.25" customHeight="1" x14ac:dyDescent="0.15">
      <c r="J40" s="132"/>
      <c r="K40" s="9">
        <v>48</v>
      </c>
      <c r="L40" s="6" t="s">
        <v>47</v>
      </c>
      <c r="M40" s="3" t="str">
        <f t="shared" si="0"/>
        <v>さくら国際</v>
      </c>
      <c r="V40" s="3">
        <v>37</v>
      </c>
      <c r="W40" s="6" t="s">
        <v>47</v>
      </c>
    </row>
    <row r="41" spans="10:23" ht="17.25" customHeight="1" x14ac:dyDescent="0.15">
      <c r="J41" s="132"/>
      <c r="K41" s="9">
        <v>49</v>
      </c>
      <c r="L41" s="6" t="s">
        <v>48</v>
      </c>
      <c r="M41" s="3" t="str">
        <f t="shared" si="0"/>
        <v>松本国際</v>
      </c>
      <c r="V41" s="3">
        <v>38</v>
      </c>
      <c r="W41" s="6" t="s">
        <v>48</v>
      </c>
    </row>
    <row r="42" spans="10:23" ht="17.25" customHeight="1" x14ac:dyDescent="0.15">
      <c r="J42" s="132"/>
      <c r="K42" s="9">
        <v>50</v>
      </c>
      <c r="L42" s="6" t="s">
        <v>49</v>
      </c>
      <c r="M42" s="3" t="str">
        <f t="shared" si="0"/>
        <v>つくば開成学園</v>
      </c>
      <c r="V42" s="3">
        <v>39</v>
      </c>
      <c r="W42" s="6" t="s">
        <v>49</v>
      </c>
    </row>
    <row r="43" spans="10:23" ht="17.25" customHeight="1" x14ac:dyDescent="0.15">
      <c r="J43" s="132"/>
      <c r="K43" s="9">
        <v>51</v>
      </c>
      <c r="L43" s="6" t="s">
        <v>50</v>
      </c>
      <c r="M43" s="3" t="str">
        <f t="shared" si="0"/>
        <v>飯田女子</v>
      </c>
      <c r="V43" s="3">
        <v>40</v>
      </c>
      <c r="W43" s="6" t="s">
        <v>50</v>
      </c>
    </row>
    <row r="44" spans="10:23" ht="17.25" customHeight="1" x14ac:dyDescent="0.15">
      <c r="J44" s="132" t="s">
        <v>105</v>
      </c>
      <c r="K44" s="9">
        <v>52</v>
      </c>
      <c r="L44" s="4" t="s">
        <v>90</v>
      </c>
      <c r="M44" s="3" t="str">
        <f t="shared" si="0"/>
        <v>新川みどり野</v>
      </c>
      <c r="T44" s="3" t="s">
        <v>74</v>
      </c>
      <c r="V44" s="3">
        <v>41</v>
      </c>
      <c r="W44" s="4" t="s">
        <v>16</v>
      </c>
    </row>
    <row r="45" spans="10:23" ht="17.25" customHeight="1" x14ac:dyDescent="0.15">
      <c r="J45" s="132"/>
      <c r="K45" s="9">
        <v>53</v>
      </c>
      <c r="L45" s="4" t="s">
        <v>91</v>
      </c>
      <c r="M45" s="3" t="str">
        <f t="shared" si="0"/>
        <v>富山工業</v>
      </c>
      <c r="V45" s="3">
        <v>42</v>
      </c>
      <c r="W45" s="4" t="s">
        <v>17</v>
      </c>
    </row>
    <row r="46" spans="10:23" ht="17.25" customHeight="1" x14ac:dyDescent="0.15">
      <c r="J46" s="132"/>
      <c r="K46" s="9">
        <v>54</v>
      </c>
      <c r="L46" s="4" t="s">
        <v>92</v>
      </c>
      <c r="M46" s="3" t="str">
        <f t="shared" si="0"/>
        <v>雄峰（昼）</v>
      </c>
      <c r="V46" s="3">
        <v>43</v>
      </c>
      <c r="W46" s="7" t="s">
        <v>18</v>
      </c>
    </row>
    <row r="47" spans="10:23" ht="17.25" customHeight="1" x14ac:dyDescent="0.15">
      <c r="J47" s="132"/>
      <c r="K47" s="9">
        <v>55</v>
      </c>
      <c r="L47" s="4" t="s">
        <v>93</v>
      </c>
      <c r="M47" s="3" t="str">
        <f t="shared" si="0"/>
        <v>雄峰（夜）</v>
      </c>
      <c r="V47" s="3">
        <v>44</v>
      </c>
      <c r="W47" s="4" t="s">
        <v>19</v>
      </c>
    </row>
    <row r="48" spans="10:23" ht="17.25" customHeight="1" x14ac:dyDescent="0.15">
      <c r="J48" s="132"/>
      <c r="K48" s="9">
        <v>56</v>
      </c>
      <c r="L48" s="4" t="s">
        <v>94</v>
      </c>
      <c r="M48" s="3" t="str">
        <f t="shared" si="0"/>
        <v>雄峰（通）</v>
      </c>
      <c r="V48" s="3">
        <v>45</v>
      </c>
      <c r="W48" s="4" t="s">
        <v>20</v>
      </c>
    </row>
    <row r="49" spans="10:23" ht="17.25" customHeight="1" x14ac:dyDescent="0.15">
      <c r="J49" s="132"/>
      <c r="K49" s="9">
        <v>57</v>
      </c>
      <c r="L49" s="4" t="s">
        <v>95</v>
      </c>
      <c r="M49" s="3" t="str">
        <f t="shared" si="0"/>
        <v>志貴野</v>
      </c>
      <c r="V49" s="3">
        <v>46</v>
      </c>
      <c r="W49" s="4" t="s">
        <v>21</v>
      </c>
    </row>
    <row r="50" spans="10:23" ht="17.25" customHeight="1" x14ac:dyDescent="0.15">
      <c r="J50" s="132"/>
      <c r="K50" s="9">
        <v>58</v>
      </c>
      <c r="L50" s="4" t="s">
        <v>96</v>
      </c>
      <c r="M50" s="3" t="str">
        <f t="shared" si="0"/>
        <v>小矢部園芸</v>
      </c>
      <c r="V50" s="3">
        <v>47</v>
      </c>
      <c r="W50" s="4" t="s">
        <v>22</v>
      </c>
    </row>
    <row r="51" spans="10:23" ht="17.25" customHeight="1" x14ac:dyDescent="0.15">
      <c r="J51" s="132"/>
      <c r="K51" s="9">
        <v>59</v>
      </c>
      <c r="L51" s="4" t="s">
        <v>97</v>
      </c>
      <c r="M51" s="3" t="str">
        <f t="shared" si="0"/>
        <v>となみ野</v>
      </c>
      <c r="V51" s="3">
        <v>48</v>
      </c>
      <c r="W51" s="4" t="s">
        <v>23</v>
      </c>
    </row>
    <row r="52" spans="10:23" ht="17.25" customHeight="1" x14ac:dyDescent="0.15">
      <c r="J52" s="132"/>
      <c r="K52" s="9">
        <v>60</v>
      </c>
      <c r="L52" s="4" t="s">
        <v>98</v>
      </c>
      <c r="M52" s="3" t="str">
        <f t="shared" si="0"/>
        <v>星槎国際 富山</v>
      </c>
      <c r="V52" s="3">
        <v>49</v>
      </c>
      <c r="W52" s="4" t="s">
        <v>24</v>
      </c>
    </row>
    <row r="53" spans="10:23" ht="17.25" customHeight="1" x14ac:dyDescent="0.15">
      <c r="J53" s="132" t="s">
        <v>106</v>
      </c>
      <c r="K53" s="9">
        <v>61</v>
      </c>
      <c r="L53" s="6" t="s">
        <v>51</v>
      </c>
      <c r="M53" s="3" t="str">
        <f t="shared" si="0"/>
        <v>加賀聖城</v>
      </c>
      <c r="V53" s="3">
        <v>50</v>
      </c>
      <c r="W53" s="4" t="s">
        <v>25</v>
      </c>
    </row>
    <row r="54" spans="10:23" ht="17.25" customHeight="1" x14ac:dyDescent="0.15">
      <c r="J54" s="132"/>
      <c r="K54" s="9">
        <v>62</v>
      </c>
      <c r="L54" s="6" t="s">
        <v>52</v>
      </c>
      <c r="M54" s="3" t="str">
        <f t="shared" si="0"/>
        <v>小松北（昼）</v>
      </c>
      <c r="T54" s="3" t="s">
        <v>71</v>
      </c>
      <c r="V54" s="3">
        <v>51</v>
      </c>
      <c r="W54" s="6" t="s">
        <v>51</v>
      </c>
    </row>
    <row r="55" spans="10:23" ht="17.25" customHeight="1" x14ac:dyDescent="0.15">
      <c r="J55" s="132"/>
      <c r="K55" s="9">
        <v>63</v>
      </c>
      <c r="L55" s="6" t="s">
        <v>53</v>
      </c>
      <c r="M55" s="3" t="str">
        <f t="shared" si="0"/>
        <v>小松北（夜）</v>
      </c>
      <c r="V55" s="3">
        <v>52</v>
      </c>
      <c r="W55" s="6" t="s">
        <v>52</v>
      </c>
    </row>
    <row r="56" spans="10:23" ht="17.25" customHeight="1" x14ac:dyDescent="0.15">
      <c r="J56" s="132"/>
      <c r="K56" s="9">
        <v>64</v>
      </c>
      <c r="L56" s="6" t="s">
        <v>99</v>
      </c>
      <c r="M56" s="3" t="str">
        <f t="shared" si="0"/>
        <v>金沢泉丘（通）</v>
      </c>
      <c r="V56" s="3">
        <v>53</v>
      </c>
      <c r="W56" s="6" t="s">
        <v>53</v>
      </c>
    </row>
    <row r="57" spans="10:23" ht="17.25" customHeight="1" x14ac:dyDescent="0.15">
      <c r="J57" s="132"/>
      <c r="K57" s="9">
        <v>65</v>
      </c>
      <c r="L57" s="6" t="s">
        <v>55</v>
      </c>
      <c r="M57" s="3" t="str">
        <f t="shared" si="0"/>
        <v>金沢中央（昼）</v>
      </c>
      <c r="V57" s="3">
        <v>54</v>
      </c>
      <c r="W57" s="6" t="s">
        <v>54</v>
      </c>
    </row>
    <row r="58" spans="10:23" ht="17.25" customHeight="1" x14ac:dyDescent="0.15">
      <c r="J58" s="132"/>
      <c r="K58" s="9">
        <v>66</v>
      </c>
      <c r="L58" s="6" t="s">
        <v>56</v>
      </c>
      <c r="M58" s="3" t="str">
        <f t="shared" si="0"/>
        <v>金沢中央（夜）</v>
      </c>
      <c r="V58" s="3">
        <v>55</v>
      </c>
      <c r="W58" s="6" t="s">
        <v>55</v>
      </c>
    </row>
    <row r="59" spans="10:23" ht="17.25" customHeight="1" x14ac:dyDescent="0.15">
      <c r="J59" s="132"/>
      <c r="K59" s="9">
        <v>67</v>
      </c>
      <c r="L59" s="6" t="s">
        <v>57</v>
      </c>
      <c r="M59" s="3" t="str">
        <f t="shared" si="0"/>
        <v>羽松</v>
      </c>
      <c r="V59" s="3">
        <v>56</v>
      </c>
      <c r="W59" s="6" t="s">
        <v>56</v>
      </c>
    </row>
    <row r="60" spans="10:23" ht="17.25" customHeight="1" x14ac:dyDescent="0.15">
      <c r="J60" s="132"/>
      <c r="K60" s="9">
        <v>68</v>
      </c>
      <c r="L60" s="6" t="s">
        <v>58</v>
      </c>
      <c r="M60" s="3" t="str">
        <f t="shared" si="0"/>
        <v>七尾城北</v>
      </c>
      <c r="V60" s="3">
        <v>57</v>
      </c>
      <c r="W60" s="6" t="s">
        <v>57</v>
      </c>
    </row>
    <row r="61" spans="10:23" ht="17.25" customHeight="1" x14ac:dyDescent="0.15">
      <c r="J61" s="132"/>
      <c r="K61" s="9">
        <v>69</v>
      </c>
      <c r="L61" s="6" t="s">
        <v>59</v>
      </c>
      <c r="M61" s="3" t="str">
        <f t="shared" si="0"/>
        <v>輪島（定）</v>
      </c>
      <c r="V61" s="3">
        <v>58</v>
      </c>
      <c r="W61" s="6" t="s">
        <v>58</v>
      </c>
    </row>
    <row r="62" spans="10:23" ht="17.25" customHeight="1" x14ac:dyDescent="0.15">
      <c r="J62" s="132" t="s">
        <v>107</v>
      </c>
      <c r="K62" s="9">
        <v>70</v>
      </c>
      <c r="L62" s="6" t="s">
        <v>60</v>
      </c>
      <c r="M62" s="3" t="str">
        <f t="shared" si="0"/>
        <v>大野（定）</v>
      </c>
      <c r="V62" s="3">
        <v>59</v>
      </c>
      <c r="W62" s="6" t="s">
        <v>59</v>
      </c>
    </row>
    <row r="63" spans="10:23" ht="17.25" customHeight="1" x14ac:dyDescent="0.15">
      <c r="J63" s="132"/>
      <c r="K63" s="9">
        <v>71</v>
      </c>
      <c r="L63" s="6" t="s">
        <v>61</v>
      </c>
      <c r="M63" s="3" t="str">
        <f t="shared" si="0"/>
        <v>丸岡（定）</v>
      </c>
      <c r="T63" s="3" t="s">
        <v>72</v>
      </c>
      <c r="V63" s="3">
        <v>60</v>
      </c>
      <c r="W63" s="6" t="s">
        <v>60</v>
      </c>
    </row>
    <row r="64" spans="10:23" ht="17.25" customHeight="1" x14ac:dyDescent="0.15">
      <c r="J64" s="132"/>
      <c r="K64" s="9">
        <v>72</v>
      </c>
      <c r="L64" s="6" t="s">
        <v>62</v>
      </c>
      <c r="M64" s="3" t="str">
        <f t="shared" si="0"/>
        <v>鯖江（定）</v>
      </c>
      <c r="V64" s="3">
        <v>61</v>
      </c>
      <c r="W64" s="6" t="s">
        <v>61</v>
      </c>
    </row>
    <row r="65" spans="10:23" ht="17.25" customHeight="1" x14ac:dyDescent="0.15">
      <c r="J65" s="132"/>
      <c r="K65" s="9">
        <v>73</v>
      </c>
      <c r="L65" s="6" t="s">
        <v>63</v>
      </c>
      <c r="M65" s="3" t="str">
        <f t="shared" si="0"/>
        <v>武生（定）</v>
      </c>
      <c r="V65" s="3">
        <v>62</v>
      </c>
      <c r="W65" s="6" t="s">
        <v>62</v>
      </c>
    </row>
    <row r="66" spans="10:23" ht="17.25" customHeight="1" x14ac:dyDescent="0.15">
      <c r="J66" s="132"/>
      <c r="K66" s="9">
        <v>74</v>
      </c>
      <c r="L66" s="6" t="s">
        <v>64</v>
      </c>
      <c r="M66" s="3" t="str">
        <f t="shared" si="0"/>
        <v>敦賀（定）</v>
      </c>
      <c r="V66" s="3">
        <v>63</v>
      </c>
      <c r="W66" s="6" t="s">
        <v>63</v>
      </c>
    </row>
    <row r="67" spans="10:23" ht="17.25" customHeight="1" x14ac:dyDescent="0.15">
      <c r="J67" s="132"/>
      <c r="K67" s="9">
        <v>75</v>
      </c>
      <c r="L67" s="6" t="s">
        <v>65</v>
      </c>
      <c r="M67" s="3" t="str">
        <f t="shared" si="0"/>
        <v>若狭（定）</v>
      </c>
      <c r="V67" s="3">
        <v>64</v>
      </c>
      <c r="W67" s="6" t="s">
        <v>64</v>
      </c>
    </row>
    <row r="68" spans="10:23" ht="17.25" customHeight="1" x14ac:dyDescent="0.15">
      <c r="J68" s="132"/>
      <c r="K68" s="9">
        <v>76</v>
      </c>
      <c r="L68" s="6" t="s">
        <v>66</v>
      </c>
      <c r="M68" s="3" t="str">
        <f t="shared" si="0"/>
        <v>道守（定）</v>
      </c>
      <c r="V68" s="3">
        <v>65</v>
      </c>
      <c r="W68" s="6" t="s">
        <v>65</v>
      </c>
    </row>
    <row r="69" spans="10:23" ht="17.25" customHeight="1" x14ac:dyDescent="0.15">
      <c r="J69" s="132"/>
      <c r="K69" s="9">
        <v>77</v>
      </c>
      <c r="L69" s="6" t="s">
        <v>67</v>
      </c>
      <c r="M69" s="3" t="str">
        <f t="shared" ref="M69:M71" si="1">SUBSTITUTE(L69,"高校","")</f>
        <v>道守（通）</v>
      </c>
      <c r="V69" s="3">
        <v>66</v>
      </c>
      <c r="W69" s="6" t="s">
        <v>66</v>
      </c>
    </row>
    <row r="70" spans="10:23" ht="17.25" customHeight="1" x14ac:dyDescent="0.15">
      <c r="J70" s="132"/>
      <c r="K70" s="9">
        <v>78</v>
      </c>
      <c r="L70" s="6" t="s">
        <v>102</v>
      </c>
      <c r="M70" s="3" t="str">
        <f t="shared" si="1"/>
        <v>星槎国際 福井</v>
      </c>
      <c r="V70" s="3">
        <v>67</v>
      </c>
      <c r="W70" s="6" t="s">
        <v>67</v>
      </c>
    </row>
    <row r="71" spans="10:23" ht="17.25" customHeight="1" x14ac:dyDescent="0.15">
      <c r="J71" s="132"/>
      <c r="K71" s="9">
        <v>79</v>
      </c>
      <c r="L71" s="6" t="s">
        <v>69</v>
      </c>
      <c r="M71" s="3" t="str">
        <f t="shared" si="1"/>
        <v>啓新（通）</v>
      </c>
      <c r="V71" s="3">
        <v>68</v>
      </c>
      <c r="W71" s="8" t="s">
        <v>68</v>
      </c>
    </row>
    <row r="72" spans="10:23" ht="17.25" customHeight="1" x14ac:dyDescent="0.15">
      <c r="V72" s="3">
        <v>69</v>
      </c>
      <c r="W72" s="6" t="s">
        <v>69</v>
      </c>
    </row>
  </sheetData>
  <mergeCells count="7">
    <mergeCell ref="A1:M1"/>
    <mergeCell ref="J62:J71"/>
    <mergeCell ref="J2:L2"/>
    <mergeCell ref="J3:J17"/>
    <mergeCell ref="J18:J43"/>
    <mergeCell ref="J44:J52"/>
    <mergeCell ref="J53:J61"/>
  </mergeCells>
  <phoneticPr fontId="1"/>
  <conditionalFormatting sqref="W4:W18">
    <cfRule type="containsBlanks" dxfId="1" priority="3">
      <formula>LEN(TRIM(W4))=0</formula>
    </cfRule>
  </conditionalFormatting>
  <conditionalFormatting sqref="L3:L17">
    <cfRule type="containsBlanks" dxfId="0" priority="2">
      <formula>LEN(TRIM(L3))=0</formula>
    </cfRule>
  </conditionalFormatting>
  <pageMargins left="0.52083333333333337" right="0.7" top="0.75" bottom="0.75" header="0.3" footer="0.3"/>
  <pageSetup paperSize="9" scale="64" orientation="portrait" r:id="rId1"/>
  <colBreaks count="1" manualBreakCount="1">
    <brk id="19"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39997558519241921"/>
  </sheetPr>
  <dimension ref="A1:P85"/>
  <sheetViews>
    <sheetView topLeftCell="D1" zoomScaleNormal="100" workbookViewId="0">
      <pane ySplit="6" topLeftCell="A7" activePane="bottomLeft" state="frozen"/>
      <selection pane="bottomLeft" activeCell="T12" sqref="T12"/>
    </sheetView>
  </sheetViews>
  <sheetFormatPr defaultRowHeight="18.75" customHeight="1" x14ac:dyDescent="0.15"/>
  <cols>
    <col min="1" max="1" width="9.25" style="114" customWidth="1"/>
    <col min="2" max="2" width="5" style="66" customWidth="1"/>
    <col min="3" max="3" width="9" style="68"/>
    <col min="4" max="4" width="5" style="66" customWidth="1"/>
    <col min="5" max="5" width="17.5" style="68" customWidth="1"/>
    <col min="6" max="6" width="5" style="66" customWidth="1"/>
    <col min="7" max="7" width="17.5" style="68" customWidth="1"/>
    <col min="8" max="8" width="5" style="66" customWidth="1"/>
    <col min="9" max="9" width="6.375" style="66" customWidth="1"/>
    <col min="10" max="10" width="15" style="67" customWidth="1"/>
    <col min="11" max="11" width="16" style="100" customWidth="1"/>
    <col min="12" max="12" width="8.25" style="66" customWidth="1"/>
    <col min="13" max="13" width="6.875" style="66" customWidth="1"/>
    <col min="14" max="16" width="8.125" style="66" customWidth="1"/>
    <col min="17" max="16384" width="9" style="67"/>
  </cols>
  <sheetData>
    <row r="1" spans="1:16" ht="26.25" customHeight="1" x14ac:dyDescent="0.15">
      <c r="A1" s="146" t="s">
        <v>240</v>
      </c>
      <c r="B1" s="150" t="s">
        <v>216</v>
      </c>
      <c r="C1" s="151"/>
      <c r="D1" s="151"/>
      <c r="E1" s="151"/>
      <c r="F1" s="151"/>
      <c r="G1" s="151"/>
      <c r="H1" s="147" t="s">
        <v>187</v>
      </c>
      <c r="I1" s="148"/>
      <c r="J1" s="148"/>
      <c r="K1" s="148"/>
      <c r="L1" s="148"/>
      <c r="M1" s="148"/>
    </row>
    <row r="2" spans="1:16" ht="26.25" customHeight="1" x14ac:dyDescent="0.15">
      <c r="A2" s="146"/>
      <c r="B2" s="153" t="s">
        <v>182</v>
      </c>
      <c r="C2" s="153"/>
      <c r="D2" s="153"/>
      <c r="E2" s="153"/>
      <c r="F2" s="153"/>
      <c r="G2" s="153"/>
      <c r="H2" s="152" t="s">
        <v>186</v>
      </c>
      <c r="I2" s="152"/>
      <c r="J2" s="152"/>
      <c r="K2" s="152"/>
      <c r="L2" s="152"/>
      <c r="M2" s="152"/>
      <c r="N2" s="149" t="s">
        <v>181</v>
      </c>
      <c r="O2" s="149"/>
      <c r="P2" s="149"/>
    </row>
    <row r="3" spans="1:16" ht="18" customHeight="1" x14ac:dyDescent="0.15">
      <c r="A3" s="146"/>
      <c r="B3" s="79">
        <v>2</v>
      </c>
      <c r="C3" s="79">
        <v>3</v>
      </c>
      <c r="D3" s="79">
        <v>4</v>
      </c>
      <c r="E3" s="79">
        <v>5</v>
      </c>
      <c r="F3" s="79">
        <v>6</v>
      </c>
      <c r="G3" s="79">
        <v>7</v>
      </c>
      <c r="H3" s="79">
        <v>8</v>
      </c>
      <c r="I3" s="79">
        <v>9</v>
      </c>
      <c r="J3" s="79">
        <v>10</v>
      </c>
      <c r="K3" s="79">
        <v>11</v>
      </c>
      <c r="L3" s="79">
        <v>12</v>
      </c>
      <c r="M3" s="79">
        <v>13</v>
      </c>
      <c r="N3" s="79">
        <v>14</v>
      </c>
      <c r="O3" s="79">
        <v>15</v>
      </c>
      <c r="P3" s="79">
        <v>16</v>
      </c>
    </row>
    <row r="4" spans="1:16" s="66" customFormat="1" ht="18.75" customHeight="1" x14ac:dyDescent="0.15">
      <c r="A4" s="135" t="s">
        <v>192</v>
      </c>
      <c r="B4" s="140" t="s">
        <v>194</v>
      </c>
      <c r="C4" s="137" t="s">
        <v>109</v>
      </c>
      <c r="D4" s="140" t="s">
        <v>195</v>
      </c>
      <c r="E4" s="137" t="s">
        <v>119</v>
      </c>
      <c r="F4" s="140" t="s">
        <v>196</v>
      </c>
      <c r="G4" s="137" t="s">
        <v>175</v>
      </c>
      <c r="H4" s="138" t="s">
        <v>197</v>
      </c>
      <c r="I4" s="137" t="s">
        <v>133</v>
      </c>
      <c r="J4" s="141" t="s">
        <v>0</v>
      </c>
      <c r="K4" s="145" t="s">
        <v>172</v>
      </c>
      <c r="L4" s="144" t="s">
        <v>169</v>
      </c>
      <c r="M4" s="144"/>
      <c r="N4" s="144"/>
      <c r="O4" s="144"/>
      <c r="P4" s="144"/>
    </row>
    <row r="5" spans="1:16" ht="18" customHeight="1" x14ac:dyDescent="0.15">
      <c r="A5" s="136"/>
      <c r="B5" s="138"/>
      <c r="C5" s="137"/>
      <c r="D5" s="138"/>
      <c r="E5" s="137"/>
      <c r="F5" s="138"/>
      <c r="G5" s="137"/>
      <c r="H5" s="139"/>
      <c r="I5" s="137"/>
      <c r="J5" s="141"/>
      <c r="K5" s="145"/>
      <c r="L5" s="142" t="s">
        <v>193</v>
      </c>
      <c r="M5" s="141" t="s">
        <v>162</v>
      </c>
      <c r="N5" s="69" t="s">
        <v>174</v>
      </c>
      <c r="O5" s="69" t="s">
        <v>116</v>
      </c>
      <c r="P5" s="69" t="s">
        <v>173</v>
      </c>
    </row>
    <row r="6" spans="1:16" ht="19.5" customHeight="1" x14ac:dyDescent="0.15">
      <c r="A6" s="136"/>
      <c r="B6" s="138"/>
      <c r="C6" s="137"/>
      <c r="D6" s="138"/>
      <c r="E6" s="137"/>
      <c r="F6" s="138"/>
      <c r="G6" s="137"/>
      <c r="H6" s="139"/>
      <c r="I6" s="137"/>
      <c r="J6" s="141"/>
      <c r="K6" s="145"/>
      <c r="L6" s="143"/>
      <c r="M6" s="141"/>
      <c r="N6" s="101" t="s">
        <v>218</v>
      </c>
      <c r="O6" s="70" t="s">
        <v>168</v>
      </c>
      <c r="P6" s="70" t="s">
        <v>167</v>
      </c>
    </row>
    <row r="7" spans="1:16" ht="21" customHeight="1" x14ac:dyDescent="0.15">
      <c r="A7" s="113"/>
      <c r="B7" s="93"/>
      <c r="C7" s="77" t="str">
        <f>IFERROR(VLOOKUP(B7,コード表!$B$3:$C$7,2),"")</f>
        <v/>
      </c>
      <c r="D7" s="93"/>
      <c r="E7" s="77" t="str">
        <f>IFERROR(VLOOKUP(D7,コード表!$D$3:$E$11,2),"")</f>
        <v/>
      </c>
      <c r="F7" s="93"/>
      <c r="G7" s="77" t="str">
        <f>IFERROR(VLOOKUP(F7,コード表!$K$3:$M$71,3),"")</f>
        <v/>
      </c>
      <c r="H7" s="93"/>
      <c r="I7" s="78" t="str">
        <f>IFERROR(VLOOKUP(H7,コード表!$B$10:$C$12,2),"")</f>
        <v/>
      </c>
      <c r="J7" s="94"/>
      <c r="K7" s="99"/>
      <c r="L7" s="93"/>
      <c r="M7" s="93"/>
      <c r="N7" s="71"/>
      <c r="O7" s="72"/>
      <c r="P7" s="72"/>
    </row>
    <row r="8" spans="1:16" ht="18.75" customHeight="1" x14ac:dyDescent="0.15">
      <c r="A8" s="113"/>
      <c r="B8" s="93"/>
      <c r="C8" s="77" t="str">
        <f>IFERROR(VLOOKUP(B8,コード表!$B$3:$C$7,2),"")</f>
        <v/>
      </c>
      <c r="D8" s="93"/>
      <c r="E8" s="77" t="str">
        <f>IFERROR(VLOOKUP(D8,コード表!$D$3:$E$11,2),"")</f>
        <v/>
      </c>
      <c r="F8" s="93"/>
      <c r="G8" s="77" t="str">
        <f>IFERROR(VLOOKUP(F8,コード表!$K$3:$M$71,3),"")</f>
        <v/>
      </c>
      <c r="H8" s="93"/>
      <c r="I8" s="78" t="str">
        <f>IFERROR(VLOOKUP(H8,コード表!$B$10:$C$12,2),"")</f>
        <v/>
      </c>
      <c r="J8" s="94"/>
      <c r="K8" s="99"/>
      <c r="L8" s="93"/>
      <c r="M8" s="93"/>
      <c r="N8" s="71"/>
      <c r="O8" s="82"/>
      <c r="P8" s="82"/>
    </row>
    <row r="9" spans="1:16" ht="18.75" customHeight="1" x14ac:dyDescent="0.15">
      <c r="A9" s="113"/>
      <c r="B9" s="93"/>
      <c r="C9" s="77" t="str">
        <f>IFERROR(VLOOKUP(B9,コード表!$B$3:$C$7,2),"")</f>
        <v/>
      </c>
      <c r="D9" s="93"/>
      <c r="E9" s="77" t="str">
        <f>IFERROR(VLOOKUP(D9,コード表!$D$3:$E$11,2),"")</f>
        <v/>
      </c>
      <c r="F9" s="93"/>
      <c r="G9" s="77" t="str">
        <f>IFERROR(VLOOKUP(F9,コード表!$K$3:$M$71,3),"")</f>
        <v/>
      </c>
      <c r="H9" s="93"/>
      <c r="I9" s="78" t="str">
        <f>IFERROR(VLOOKUP(H9,コード表!$B$10:$C$12,2),"")</f>
        <v/>
      </c>
      <c r="J9" s="94"/>
      <c r="K9" s="99"/>
      <c r="L9" s="98"/>
      <c r="M9" s="93"/>
      <c r="N9" s="71"/>
      <c r="O9" s="82"/>
      <c r="P9" s="82"/>
    </row>
    <row r="10" spans="1:16" ht="18.75" customHeight="1" x14ac:dyDescent="0.15">
      <c r="A10" s="113"/>
      <c r="B10" s="93"/>
      <c r="C10" s="77" t="str">
        <f>IFERROR(VLOOKUP(B10,コード表!$B$3:$C$7,2),"")</f>
        <v/>
      </c>
      <c r="D10" s="93"/>
      <c r="E10" s="77" t="str">
        <f>IFERROR(VLOOKUP(D10,コード表!$D$3:$E$11,2),"")</f>
        <v/>
      </c>
      <c r="F10" s="93"/>
      <c r="G10" s="77" t="str">
        <f>IFERROR(VLOOKUP(F10,コード表!$K$3:$M$71,3),"")</f>
        <v/>
      </c>
      <c r="H10" s="93"/>
      <c r="I10" s="78" t="str">
        <f>IFERROR(VLOOKUP(H10,コード表!$B$10:$C$12,2),"")</f>
        <v/>
      </c>
      <c r="J10" s="94"/>
      <c r="K10" s="99"/>
      <c r="L10" s="98"/>
      <c r="M10" s="93"/>
      <c r="N10" s="71"/>
      <c r="O10" s="82"/>
      <c r="P10" s="82"/>
    </row>
    <row r="11" spans="1:16" ht="18.75" customHeight="1" x14ac:dyDescent="0.15">
      <c r="A11" s="113"/>
      <c r="B11" s="93"/>
      <c r="C11" s="77"/>
      <c r="D11" s="93"/>
      <c r="E11" s="77"/>
      <c r="F11" s="93"/>
      <c r="G11" s="77"/>
      <c r="H11" s="93"/>
      <c r="I11" s="78"/>
      <c r="J11" s="94"/>
      <c r="K11" s="99"/>
      <c r="L11" s="119"/>
      <c r="M11" s="93"/>
      <c r="N11" s="71"/>
      <c r="O11" s="82"/>
      <c r="P11" s="82"/>
    </row>
    <row r="12" spans="1:16" ht="18.75" customHeight="1" x14ac:dyDescent="0.15">
      <c r="A12" s="113"/>
      <c r="B12" s="93"/>
      <c r="C12" s="77" t="str">
        <f>IFERROR(VLOOKUP(B12,コード表!$B$3:$C$7,2),"")</f>
        <v/>
      </c>
      <c r="D12" s="93"/>
      <c r="E12" s="77" t="str">
        <f>IFERROR(VLOOKUP(D12,コード表!$D$3:$E$11,2),"")</f>
        <v/>
      </c>
      <c r="F12" s="93"/>
      <c r="G12" s="77" t="str">
        <f>IFERROR(VLOOKUP(F12,コード表!$K$3:$M$71,3),"")</f>
        <v/>
      </c>
      <c r="H12" s="93"/>
      <c r="I12" s="78" t="str">
        <f>IFERROR(VLOOKUP(H12,コード表!$B$10:$C$12,2),"")</f>
        <v/>
      </c>
      <c r="J12" s="94"/>
      <c r="K12" s="99"/>
      <c r="L12" s="93"/>
      <c r="M12" s="93"/>
      <c r="N12" s="71"/>
      <c r="O12" s="82"/>
      <c r="P12" s="82"/>
    </row>
    <row r="13" spans="1:16" ht="18.75" customHeight="1" x14ac:dyDescent="0.15">
      <c r="A13" s="113"/>
      <c r="B13" s="93"/>
      <c r="C13" s="77" t="str">
        <f>IFERROR(VLOOKUP(B13,コード表!$B$3:$C$7,2),"")</f>
        <v/>
      </c>
      <c r="D13" s="93"/>
      <c r="E13" s="77" t="str">
        <f>IFERROR(VLOOKUP(D13,コード表!$D$3:$E$11,2),"")</f>
        <v/>
      </c>
      <c r="F13" s="93"/>
      <c r="G13" s="77" t="str">
        <f>IFERROR(VLOOKUP(F13,コード表!$K$3:$M$71,3),"")</f>
        <v/>
      </c>
      <c r="H13" s="93"/>
      <c r="I13" s="78" t="str">
        <f>IFERROR(VLOOKUP(H13,コード表!$B$10:$C$12,2),"")</f>
        <v/>
      </c>
      <c r="J13" s="94"/>
      <c r="K13" s="99"/>
      <c r="L13" s="93"/>
      <c r="M13" s="93"/>
      <c r="N13" s="71"/>
      <c r="O13" s="82"/>
      <c r="P13" s="82"/>
    </row>
    <row r="14" spans="1:16" ht="18.75" customHeight="1" x14ac:dyDescent="0.15">
      <c r="A14" s="113"/>
      <c r="B14" s="93"/>
      <c r="C14" s="77" t="str">
        <f>IFERROR(VLOOKUP(B14,コード表!$B$3:$C$7,2),"")</f>
        <v/>
      </c>
      <c r="D14" s="93"/>
      <c r="E14" s="77" t="str">
        <f>IFERROR(VLOOKUP(D14,コード表!$D$3:$E$11,2),"")</f>
        <v/>
      </c>
      <c r="F14" s="93"/>
      <c r="G14" s="77" t="str">
        <f>IFERROR(VLOOKUP(F14,コード表!$K$3:$M$71,3),"")</f>
        <v/>
      </c>
      <c r="H14" s="93"/>
      <c r="I14" s="78" t="str">
        <f>IFERROR(VLOOKUP(H14,コード表!$B$10:$C$12,2),"")</f>
        <v/>
      </c>
      <c r="J14" s="94"/>
      <c r="K14" s="99"/>
      <c r="L14" s="93"/>
      <c r="M14" s="93"/>
      <c r="N14" s="71"/>
      <c r="O14" s="82"/>
      <c r="P14" s="82"/>
    </row>
    <row r="15" spans="1:16" ht="18.75" customHeight="1" x14ac:dyDescent="0.15">
      <c r="A15" s="113"/>
      <c r="B15" s="93"/>
      <c r="C15" s="77" t="str">
        <f>IFERROR(VLOOKUP(B15,コード表!$B$3:$C$7,2),"")</f>
        <v/>
      </c>
      <c r="D15" s="93"/>
      <c r="E15" s="77" t="str">
        <f>IFERROR(VLOOKUP(D15,コード表!$D$3:$E$11,2),"")</f>
        <v/>
      </c>
      <c r="F15" s="93"/>
      <c r="G15" s="77" t="str">
        <f>IFERROR(VLOOKUP(F15,コード表!$K$3:$M$71,3),"")</f>
        <v/>
      </c>
      <c r="H15" s="93"/>
      <c r="I15" s="78" t="str">
        <f>IFERROR(VLOOKUP(H15,コード表!$B$10:$C$12,2),"")</f>
        <v/>
      </c>
      <c r="J15" s="94"/>
      <c r="K15" s="99"/>
      <c r="L15" s="93"/>
      <c r="M15" s="93"/>
      <c r="N15" s="71"/>
      <c r="O15" s="82"/>
      <c r="P15" s="82"/>
    </row>
    <row r="16" spans="1:16" ht="18.75" customHeight="1" x14ac:dyDescent="0.15">
      <c r="A16" s="113"/>
      <c r="B16" s="93"/>
      <c r="C16" s="77" t="str">
        <f>IFERROR(VLOOKUP(B16,コード表!$B$3:$C$7,2),"")</f>
        <v/>
      </c>
      <c r="D16" s="93"/>
      <c r="E16" s="77" t="str">
        <f>IFERROR(VLOOKUP(D16,コード表!$D$3:$E$11,2),"")</f>
        <v/>
      </c>
      <c r="F16" s="93"/>
      <c r="G16" s="77" t="str">
        <f>IFERROR(VLOOKUP(F16,コード表!$K$3:$M$71,3),"")</f>
        <v/>
      </c>
      <c r="H16" s="93"/>
      <c r="I16" s="78" t="str">
        <f>IFERROR(VLOOKUP(H16,コード表!$B$10:$C$12,2),"")</f>
        <v/>
      </c>
      <c r="J16" s="94"/>
      <c r="K16" s="99"/>
      <c r="L16" s="93"/>
      <c r="M16" s="93"/>
      <c r="N16" s="71"/>
      <c r="O16" s="82"/>
      <c r="P16" s="82"/>
    </row>
    <row r="17" spans="1:16" ht="18.75" customHeight="1" x14ac:dyDescent="0.15">
      <c r="A17" s="113"/>
      <c r="B17" s="93"/>
      <c r="C17" s="77" t="str">
        <f>IFERROR(VLOOKUP(B17,コード表!$B$3:$C$7,2),"")</f>
        <v/>
      </c>
      <c r="D17" s="93"/>
      <c r="E17" s="77" t="str">
        <f>IFERROR(VLOOKUP(D17,コード表!$D$3:$E$11,2),"")</f>
        <v/>
      </c>
      <c r="F17" s="93"/>
      <c r="G17" s="77" t="str">
        <f>IFERROR(VLOOKUP(F17,コード表!$K$3:$M$71,3),"")</f>
        <v/>
      </c>
      <c r="H17" s="93"/>
      <c r="I17" s="78" t="str">
        <f>IFERROR(VLOOKUP(H17,コード表!$B$10:$C$12,2),"")</f>
        <v/>
      </c>
      <c r="J17" s="94"/>
      <c r="K17" s="99"/>
      <c r="L17" s="93"/>
      <c r="M17" s="93"/>
      <c r="N17" s="71"/>
      <c r="O17" s="82"/>
      <c r="P17" s="82"/>
    </row>
    <row r="18" spans="1:16" ht="18.75" customHeight="1" x14ac:dyDescent="0.15">
      <c r="A18" s="113"/>
      <c r="B18" s="93"/>
      <c r="C18" s="77" t="str">
        <f>IFERROR(VLOOKUP(B18,コード表!$B$3:$C$7,2),"")</f>
        <v/>
      </c>
      <c r="D18" s="93"/>
      <c r="E18" s="77" t="str">
        <f>IFERROR(VLOOKUP(D18,コード表!$D$3:$E$11,2),"")</f>
        <v/>
      </c>
      <c r="F18" s="93"/>
      <c r="G18" s="77" t="str">
        <f>IFERROR(VLOOKUP(F18,コード表!$K$3:$M$71,3),"")</f>
        <v/>
      </c>
      <c r="H18" s="93"/>
      <c r="I18" s="78" t="str">
        <f>IFERROR(VLOOKUP(H18,コード表!$B$10:$C$12,2),"")</f>
        <v/>
      </c>
      <c r="J18" s="94"/>
      <c r="K18" s="99"/>
      <c r="L18" s="93"/>
      <c r="M18" s="93"/>
      <c r="N18" s="71"/>
      <c r="O18" s="82"/>
      <c r="P18" s="82"/>
    </row>
    <row r="19" spans="1:16" ht="18.75" customHeight="1" x14ac:dyDescent="0.15">
      <c r="A19" s="113"/>
      <c r="B19" s="93"/>
      <c r="C19" s="77" t="str">
        <f>IFERROR(VLOOKUP(B19,コード表!$B$3:$C$7,2),"")</f>
        <v/>
      </c>
      <c r="D19" s="93"/>
      <c r="E19" s="77" t="str">
        <f>IFERROR(VLOOKUP(D19,コード表!$D$3:$E$11,2),"")</f>
        <v/>
      </c>
      <c r="F19" s="93"/>
      <c r="G19" s="77" t="str">
        <f>IFERROR(VLOOKUP(F19,コード表!$K$3:$M$71,3),"")</f>
        <v/>
      </c>
      <c r="H19" s="93"/>
      <c r="I19" s="78" t="str">
        <f>IFERROR(VLOOKUP(H19,コード表!$B$10:$C$12,2),"")</f>
        <v/>
      </c>
      <c r="J19" s="94"/>
      <c r="K19" s="99"/>
      <c r="L19" s="93"/>
      <c r="M19" s="93"/>
      <c r="N19" s="71"/>
      <c r="O19" s="82"/>
      <c r="P19" s="82"/>
    </row>
    <row r="20" spans="1:16" ht="18.75" customHeight="1" x14ac:dyDescent="0.15">
      <c r="A20" s="113"/>
      <c r="B20" s="93"/>
      <c r="C20" s="77" t="str">
        <f>IFERROR(VLOOKUP(B20,コード表!$B$3:$C$7,2),"")</f>
        <v/>
      </c>
      <c r="D20" s="93"/>
      <c r="E20" s="77" t="str">
        <f>IFERROR(VLOOKUP(D20,コード表!$D$3:$E$11,2),"")</f>
        <v/>
      </c>
      <c r="F20" s="93"/>
      <c r="G20" s="77" t="str">
        <f>IFERROR(VLOOKUP(F20,コード表!$K$3:$M$71,3),"")</f>
        <v/>
      </c>
      <c r="H20" s="93"/>
      <c r="I20" s="78" t="str">
        <f>IFERROR(VLOOKUP(H20,コード表!$B$10:$C$12,2),"")</f>
        <v/>
      </c>
      <c r="J20" s="94"/>
      <c r="K20" s="99"/>
      <c r="L20" s="93"/>
      <c r="M20" s="93"/>
      <c r="N20" s="71"/>
      <c r="O20" s="82"/>
      <c r="P20" s="82"/>
    </row>
    <row r="21" spans="1:16" ht="18.75" customHeight="1" x14ac:dyDescent="0.15">
      <c r="A21" s="113"/>
      <c r="B21" s="93"/>
      <c r="C21" s="77" t="str">
        <f>IFERROR(VLOOKUP(B21,コード表!$B$3:$C$7,2),"")</f>
        <v/>
      </c>
      <c r="D21" s="93"/>
      <c r="E21" s="77" t="str">
        <f>IFERROR(VLOOKUP(D21,コード表!$D$3:$E$11,2),"")</f>
        <v/>
      </c>
      <c r="F21" s="93"/>
      <c r="G21" s="77" t="str">
        <f>IFERROR(VLOOKUP(F21,コード表!$K$3:$M$71,3),"")</f>
        <v/>
      </c>
      <c r="H21" s="93"/>
      <c r="I21" s="78" t="str">
        <f>IFERROR(VLOOKUP(H21,コード表!$B$10:$C$12,2),"")</f>
        <v/>
      </c>
      <c r="J21" s="94"/>
      <c r="K21" s="99"/>
      <c r="L21" s="93"/>
      <c r="M21" s="93"/>
      <c r="N21" s="71"/>
      <c r="O21" s="82"/>
      <c r="P21" s="82"/>
    </row>
    <row r="22" spans="1:16" ht="18.75" customHeight="1" x14ac:dyDescent="0.15">
      <c r="A22" s="113"/>
      <c r="B22" s="93"/>
      <c r="C22" s="77" t="str">
        <f>IFERROR(VLOOKUP(B22,コード表!$B$3:$C$7,2),"")</f>
        <v/>
      </c>
      <c r="D22" s="93"/>
      <c r="E22" s="77" t="str">
        <f>IFERROR(VLOOKUP(D22,コード表!$D$3:$E$11,2),"")</f>
        <v/>
      </c>
      <c r="F22" s="93"/>
      <c r="G22" s="77" t="str">
        <f>IFERROR(VLOOKUP(F22,コード表!$K$3:$M$71,3),"")</f>
        <v/>
      </c>
      <c r="H22" s="93"/>
      <c r="I22" s="78" t="str">
        <f>IFERROR(VLOOKUP(H22,コード表!$B$10:$C$12,2),"")</f>
        <v/>
      </c>
      <c r="J22" s="94"/>
      <c r="K22" s="99"/>
      <c r="L22" s="93"/>
      <c r="M22" s="93"/>
      <c r="N22" s="71"/>
      <c r="O22" s="82"/>
      <c r="P22" s="82"/>
    </row>
    <row r="23" spans="1:16" ht="18.75" customHeight="1" x14ac:dyDescent="0.15">
      <c r="A23" s="113"/>
      <c r="B23" s="93"/>
      <c r="C23" s="77" t="str">
        <f>IFERROR(VLOOKUP(B23,コード表!$B$3:$C$7,2),"")</f>
        <v/>
      </c>
      <c r="D23" s="93"/>
      <c r="E23" s="77" t="str">
        <f>IFERROR(VLOOKUP(D23,コード表!$D$3:$E$11,2),"")</f>
        <v/>
      </c>
      <c r="F23" s="93"/>
      <c r="G23" s="77" t="str">
        <f>IFERROR(VLOOKUP(F23,コード表!$K$3:$M$71,3),"")</f>
        <v/>
      </c>
      <c r="H23" s="93"/>
      <c r="I23" s="78" t="str">
        <f>IFERROR(VLOOKUP(H23,コード表!$B$10:$C$12,2),"")</f>
        <v/>
      </c>
      <c r="J23" s="94"/>
      <c r="K23" s="99"/>
      <c r="L23" s="93"/>
      <c r="M23" s="93"/>
      <c r="N23" s="71"/>
      <c r="O23" s="82"/>
      <c r="P23" s="82"/>
    </row>
    <row r="24" spans="1:16" ht="18.75" customHeight="1" x14ac:dyDescent="0.15">
      <c r="A24" s="113"/>
      <c r="B24" s="93"/>
      <c r="C24" s="77" t="str">
        <f>IFERROR(VLOOKUP(B24,コード表!$B$3:$C$7,2),"")</f>
        <v/>
      </c>
      <c r="D24" s="93"/>
      <c r="E24" s="77" t="str">
        <f>IFERROR(VLOOKUP(D24,コード表!$D$3:$E$11,2),"")</f>
        <v/>
      </c>
      <c r="F24" s="93"/>
      <c r="G24" s="77" t="str">
        <f>IFERROR(VLOOKUP(F24,コード表!$K$3:$M$71,3),"")</f>
        <v/>
      </c>
      <c r="H24" s="93"/>
      <c r="I24" s="78" t="str">
        <f>IFERROR(VLOOKUP(H24,コード表!$B$10:$C$12,2),"")</f>
        <v/>
      </c>
      <c r="J24" s="94"/>
      <c r="K24" s="99"/>
      <c r="L24" s="93"/>
      <c r="M24" s="93"/>
      <c r="N24" s="71"/>
      <c r="O24" s="82"/>
      <c r="P24" s="82"/>
    </row>
    <row r="25" spans="1:16" ht="18.75" customHeight="1" x14ac:dyDescent="0.15">
      <c r="A25" s="113"/>
      <c r="B25" s="93"/>
      <c r="C25" s="77" t="str">
        <f>IFERROR(VLOOKUP(B25,コード表!$B$3:$C$7,2),"")</f>
        <v/>
      </c>
      <c r="D25" s="93"/>
      <c r="E25" s="77" t="str">
        <f>IFERROR(VLOOKUP(D25,コード表!$D$3:$E$11,2),"")</f>
        <v/>
      </c>
      <c r="F25" s="93"/>
      <c r="G25" s="77" t="str">
        <f>IFERROR(VLOOKUP(F25,コード表!$K$3:$M$71,3),"")</f>
        <v/>
      </c>
      <c r="H25" s="93"/>
      <c r="I25" s="78" t="str">
        <f>IFERROR(VLOOKUP(H25,コード表!$B$10:$C$12,2),"")</f>
        <v/>
      </c>
      <c r="J25" s="94"/>
      <c r="K25" s="99"/>
      <c r="L25" s="93"/>
      <c r="M25" s="93"/>
      <c r="N25" s="71"/>
      <c r="O25" s="82"/>
      <c r="P25" s="82"/>
    </row>
    <row r="26" spans="1:16" ht="18.75" customHeight="1" x14ac:dyDescent="0.15">
      <c r="A26" s="113"/>
      <c r="B26" s="93"/>
      <c r="C26" s="77" t="str">
        <f>IFERROR(VLOOKUP(B26,コード表!$B$3:$C$7,2),"")</f>
        <v/>
      </c>
      <c r="D26" s="93"/>
      <c r="E26" s="77" t="str">
        <f>IFERROR(VLOOKUP(D26,コード表!$D$3:$E$11,2),"")</f>
        <v/>
      </c>
      <c r="F26" s="93"/>
      <c r="G26" s="77" t="str">
        <f>IFERROR(VLOOKUP(F26,コード表!$K$3:$M$71,3),"")</f>
        <v/>
      </c>
      <c r="H26" s="93"/>
      <c r="I26" s="78" t="str">
        <f>IFERROR(VLOOKUP(H26,コード表!$B$10:$C$12,2),"")</f>
        <v/>
      </c>
      <c r="J26" s="94"/>
      <c r="K26" s="99"/>
      <c r="L26" s="93"/>
      <c r="M26" s="93"/>
      <c r="N26" s="71"/>
      <c r="O26" s="82"/>
      <c r="P26" s="82"/>
    </row>
    <row r="27" spans="1:16" ht="18.75" customHeight="1" x14ac:dyDescent="0.15">
      <c r="A27" s="113"/>
      <c r="B27" s="93"/>
      <c r="C27" s="77" t="str">
        <f>IFERROR(VLOOKUP(B27,コード表!$B$3:$C$7,2),"")</f>
        <v/>
      </c>
      <c r="D27" s="93"/>
      <c r="E27" s="77" t="str">
        <f>IFERROR(VLOOKUP(D27,コード表!$D$3:$E$11,2),"")</f>
        <v/>
      </c>
      <c r="F27" s="93"/>
      <c r="G27" s="77" t="str">
        <f>IFERROR(VLOOKUP(F27,コード表!$K$3:$M$71,3),"")</f>
        <v/>
      </c>
      <c r="H27" s="93"/>
      <c r="I27" s="78" t="str">
        <f>IFERROR(VLOOKUP(H27,コード表!$B$10:$C$12,2),"")</f>
        <v/>
      </c>
      <c r="J27" s="94"/>
      <c r="K27" s="99"/>
      <c r="L27" s="93"/>
      <c r="M27" s="93"/>
      <c r="N27" s="71"/>
      <c r="O27" s="82"/>
      <c r="P27" s="82"/>
    </row>
    <row r="28" spans="1:16" ht="18.75" customHeight="1" x14ac:dyDescent="0.15">
      <c r="A28" s="113"/>
      <c r="B28" s="93"/>
      <c r="C28" s="77" t="str">
        <f>IFERROR(VLOOKUP(B28,コード表!$B$3:$C$7,2),"")</f>
        <v/>
      </c>
      <c r="D28" s="93"/>
      <c r="E28" s="77" t="str">
        <f>IFERROR(VLOOKUP(D28,コード表!$D$3:$E$11,2),"")</f>
        <v/>
      </c>
      <c r="F28" s="93"/>
      <c r="G28" s="77" t="str">
        <f>IFERROR(VLOOKUP(F28,コード表!$K$3:$M$71,3),"")</f>
        <v/>
      </c>
      <c r="H28" s="93"/>
      <c r="I28" s="78" t="str">
        <f>IFERROR(VLOOKUP(H28,コード表!$B$10:$C$12,2),"")</f>
        <v/>
      </c>
      <c r="J28" s="94"/>
      <c r="K28" s="99"/>
      <c r="L28" s="93"/>
      <c r="M28" s="93"/>
      <c r="N28" s="71"/>
      <c r="O28" s="82"/>
      <c r="P28" s="82"/>
    </row>
    <row r="29" spans="1:16" ht="18.75" customHeight="1" x14ac:dyDescent="0.15">
      <c r="A29" s="113"/>
      <c r="B29" s="93"/>
      <c r="C29" s="77" t="str">
        <f>IFERROR(VLOOKUP(B29,コード表!$B$3:$C$7,2),"")</f>
        <v/>
      </c>
      <c r="D29" s="93"/>
      <c r="E29" s="77" t="str">
        <f>IFERROR(VLOOKUP(D29,コード表!$D$3:$E$11,2),"")</f>
        <v/>
      </c>
      <c r="F29" s="93"/>
      <c r="G29" s="77" t="str">
        <f>IFERROR(VLOOKUP(F29,コード表!$K$3:$M$71,3),"")</f>
        <v/>
      </c>
      <c r="H29" s="93"/>
      <c r="I29" s="78" t="str">
        <f>IFERROR(VLOOKUP(H29,コード表!$B$10:$C$12,2),"")</f>
        <v/>
      </c>
      <c r="J29" s="94"/>
      <c r="K29" s="99"/>
      <c r="L29" s="93"/>
      <c r="M29" s="93"/>
      <c r="N29" s="71"/>
      <c r="O29" s="82"/>
      <c r="P29" s="82"/>
    </row>
    <row r="30" spans="1:16" ht="18.75" customHeight="1" x14ac:dyDescent="0.15">
      <c r="A30" s="113"/>
      <c r="B30" s="93"/>
      <c r="C30" s="77" t="str">
        <f>IFERROR(VLOOKUP(B30,コード表!$B$3:$C$7,2),"")</f>
        <v/>
      </c>
      <c r="D30" s="93"/>
      <c r="E30" s="77" t="str">
        <f>IFERROR(VLOOKUP(D30,コード表!$D$3:$E$11,2),"")</f>
        <v/>
      </c>
      <c r="F30" s="93"/>
      <c r="G30" s="77" t="str">
        <f>IFERROR(VLOOKUP(F30,コード表!$K$3:$M$71,3),"")</f>
        <v/>
      </c>
      <c r="H30" s="93"/>
      <c r="I30" s="78" t="str">
        <f>IFERROR(VLOOKUP(H30,コード表!$B$10:$C$12,2),"")</f>
        <v/>
      </c>
      <c r="J30" s="94"/>
      <c r="K30" s="99"/>
      <c r="L30" s="93"/>
      <c r="M30" s="93"/>
      <c r="N30" s="71"/>
      <c r="O30" s="82"/>
      <c r="P30" s="82"/>
    </row>
    <row r="31" spans="1:16" ht="18.75" customHeight="1" x14ac:dyDescent="0.15">
      <c r="A31" s="113"/>
      <c r="B31" s="93"/>
      <c r="C31" s="77" t="str">
        <f>IFERROR(VLOOKUP(B31,コード表!$B$3:$C$7,2),"")</f>
        <v/>
      </c>
      <c r="D31" s="93"/>
      <c r="E31" s="77" t="str">
        <f>IFERROR(VLOOKUP(D31,コード表!$D$3:$E$11,2),"")</f>
        <v/>
      </c>
      <c r="F31" s="93"/>
      <c r="G31" s="77" t="str">
        <f>IFERROR(VLOOKUP(F31,コード表!$K$3:$M$71,3),"")</f>
        <v/>
      </c>
      <c r="H31" s="93"/>
      <c r="I31" s="78" t="str">
        <f>IFERROR(VLOOKUP(H31,コード表!$B$10:$C$12,2),"")</f>
        <v/>
      </c>
      <c r="J31" s="94"/>
      <c r="K31" s="99"/>
      <c r="L31" s="93"/>
      <c r="M31" s="93"/>
      <c r="N31" s="71"/>
      <c r="O31" s="82"/>
      <c r="P31" s="82"/>
    </row>
    <row r="32" spans="1:16" ht="18.75" customHeight="1" x14ac:dyDescent="0.15">
      <c r="A32" s="113"/>
      <c r="B32" s="93"/>
      <c r="C32" s="77" t="str">
        <f>IFERROR(VLOOKUP(B32,コード表!$B$3:$C$7,2),"")</f>
        <v/>
      </c>
      <c r="D32" s="93"/>
      <c r="E32" s="77" t="str">
        <f>IFERROR(VLOOKUP(D32,コード表!$D$3:$E$11,2),"")</f>
        <v/>
      </c>
      <c r="F32" s="93"/>
      <c r="G32" s="77" t="str">
        <f>IFERROR(VLOOKUP(F32,コード表!$K$3:$M$71,3),"")</f>
        <v/>
      </c>
      <c r="H32" s="93"/>
      <c r="I32" s="78" t="str">
        <f>IFERROR(VLOOKUP(H32,コード表!$B$10:$C$12,2),"")</f>
        <v/>
      </c>
      <c r="J32" s="94"/>
      <c r="K32" s="99"/>
      <c r="L32" s="93"/>
      <c r="M32" s="93"/>
      <c r="N32" s="71"/>
      <c r="O32" s="82"/>
      <c r="P32" s="82"/>
    </row>
    <row r="33" spans="1:16" ht="18.75" customHeight="1" x14ac:dyDescent="0.15">
      <c r="A33" s="113"/>
      <c r="B33" s="93"/>
      <c r="C33" s="77" t="str">
        <f>IFERROR(VLOOKUP(B33,コード表!$B$3:$C$7,2),"")</f>
        <v/>
      </c>
      <c r="D33" s="93"/>
      <c r="E33" s="77" t="str">
        <f>IFERROR(VLOOKUP(D33,コード表!$D$3:$E$11,2),"")</f>
        <v/>
      </c>
      <c r="F33" s="93"/>
      <c r="G33" s="77" t="str">
        <f>IFERROR(VLOOKUP(F33,コード表!$K$3:$M$71,3),"")</f>
        <v/>
      </c>
      <c r="H33" s="93"/>
      <c r="I33" s="78" t="str">
        <f>IFERROR(VLOOKUP(H33,コード表!$B$10:$C$12,2),"")</f>
        <v/>
      </c>
      <c r="J33" s="94"/>
      <c r="K33" s="99"/>
      <c r="L33" s="93"/>
      <c r="M33" s="93"/>
      <c r="N33" s="71"/>
      <c r="O33" s="82"/>
      <c r="P33" s="82"/>
    </row>
    <row r="34" spans="1:16" ht="18.75" customHeight="1" x14ac:dyDescent="0.15">
      <c r="A34" s="113"/>
      <c r="B34" s="93"/>
      <c r="C34" s="77" t="str">
        <f>IFERROR(VLOOKUP(B34,コード表!$B$3:$C$7,2),"")</f>
        <v/>
      </c>
      <c r="D34" s="93"/>
      <c r="E34" s="77" t="str">
        <f>IFERROR(VLOOKUP(D34,コード表!$D$3:$E$11,2),"")</f>
        <v/>
      </c>
      <c r="F34" s="93"/>
      <c r="G34" s="77" t="str">
        <f>IFERROR(VLOOKUP(F34,コード表!$K$3:$M$71,3),"")</f>
        <v/>
      </c>
      <c r="H34" s="93"/>
      <c r="I34" s="78" t="str">
        <f>IFERROR(VLOOKUP(H34,コード表!$B$10:$C$12,2),"")</f>
        <v/>
      </c>
      <c r="J34" s="94"/>
      <c r="K34" s="99"/>
      <c r="L34" s="93"/>
      <c r="M34" s="93"/>
      <c r="N34" s="71"/>
      <c r="O34" s="82"/>
      <c r="P34" s="82"/>
    </row>
    <row r="35" spans="1:16" ht="18.75" customHeight="1" x14ac:dyDescent="0.15">
      <c r="A35" s="113"/>
      <c r="B35" s="93"/>
      <c r="C35" s="77" t="str">
        <f>IFERROR(VLOOKUP(B35,コード表!$B$3:$C$7,2),"")</f>
        <v/>
      </c>
      <c r="D35" s="93"/>
      <c r="E35" s="77" t="str">
        <f>IFERROR(VLOOKUP(D35,コード表!$D$3:$E$11,2),"")</f>
        <v/>
      </c>
      <c r="F35" s="93"/>
      <c r="G35" s="77" t="str">
        <f>IFERROR(VLOOKUP(F35,コード表!$K$3:$M$71,3),"")</f>
        <v/>
      </c>
      <c r="H35" s="93"/>
      <c r="I35" s="78" t="str">
        <f>IFERROR(VLOOKUP(H35,コード表!$B$10:$C$12,2),"")</f>
        <v/>
      </c>
      <c r="J35" s="94"/>
      <c r="K35" s="99"/>
      <c r="L35" s="93"/>
      <c r="M35" s="93"/>
      <c r="N35" s="71"/>
      <c r="O35" s="82"/>
      <c r="P35" s="82"/>
    </row>
    <row r="36" spans="1:16" ht="18.75" customHeight="1" x14ac:dyDescent="0.15">
      <c r="A36" s="113"/>
      <c r="B36" s="93"/>
      <c r="C36" s="77" t="str">
        <f>IFERROR(VLOOKUP(B36,コード表!$B$3:$C$7,2),"")</f>
        <v/>
      </c>
      <c r="D36" s="93"/>
      <c r="E36" s="77" t="str">
        <f>IFERROR(VLOOKUP(D36,コード表!$D$3:$E$11,2),"")</f>
        <v/>
      </c>
      <c r="F36" s="93"/>
      <c r="G36" s="77" t="str">
        <f>IFERROR(VLOOKUP(F36,コード表!$K$3:$M$71,3),"")</f>
        <v/>
      </c>
      <c r="H36" s="93"/>
      <c r="I36" s="78" t="str">
        <f>IFERROR(VLOOKUP(H36,コード表!$B$10:$C$12,2),"")</f>
        <v/>
      </c>
      <c r="J36" s="94"/>
      <c r="K36" s="99"/>
      <c r="L36" s="93"/>
      <c r="M36" s="93"/>
      <c r="N36" s="71"/>
      <c r="O36" s="82"/>
      <c r="P36" s="82"/>
    </row>
    <row r="37" spans="1:16" ht="18.75" customHeight="1" x14ac:dyDescent="0.15">
      <c r="A37" s="113"/>
      <c r="B37" s="93"/>
      <c r="C37" s="77" t="str">
        <f>IFERROR(VLOOKUP(B37,コード表!$B$3:$C$7,2),"")</f>
        <v/>
      </c>
      <c r="D37" s="93"/>
      <c r="E37" s="77" t="str">
        <f>IFERROR(VLOOKUP(D37,コード表!$D$3:$E$11,2),"")</f>
        <v/>
      </c>
      <c r="F37" s="93"/>
      <c r="G37" s="77" t="str">
        <f>IFERROR(VLOOKUP(F37,コード表!$K$3:$M$71,3),"")</f>
        <v/>
      </c>
      <c r="H37" s="93"/>
      <c r="I37" s="78" t="str">
        <f>IFERROR(VLOOKUP(H37,コード表!$B$10:$C$12,2),"")</f>
        <v/>
      </c>
      <c r="J37" s="94"/>
      <c r="K37" s="99"/>
      <c r="L37" s="93"/>
      <c r="M37" s="93"/>
      <c r="N37" s="71"/>
      <c r="O37" s="82"/>
      <c r="P37" s="82"/>
    </row>
    <row r="38" spans="1:16" ht="18.75" customHeight="1" x14ac:dyDescent="0.15">
      <c r="A38" s="113"/>
      <c r="B38" s="93"/>
      <c r="C38" s="77" t="str">
        <f>IFERROR(VLOOKUP(B38,コード表!$B$3:$C$7,2),"")</f>
        <v/>
      </c>
      <c r="D38" s="93"/>
      <c r="E38" s="77" t="str">
        <f>IFERROR(VLOOKUP(D38,コード表!$D$3:$E$11,2),"")</f>
        <v/>
      </c>
      <c r="F38" s="93"/>
      <c r="G38" s="77" t="str">
        <f>IFERROR(VLOOKUP(F38,コード表!$K$3:$M$71,3),"")</f>
        <v/>
      </c>
      <c r="H38" s="93"/>
      <c r="I38" s="78" t="str">
        <f>IFERROR(VLOOKUP(H38,コード表!$B$10:$C$12,2),"")</f>
        <v/>
      </c>
      <c r="J38" s="94"/>
      <c r="K38" s="99"/>
      <c r="L38" s="93"/>
      <c r="M38" s="93"/>
      <c r="N38" s="71"/>
      <c r="O38" s="82"/>
      <c r="P38" s="82"/>
    </row>
    <row r="39" spans="1:16" ht="18.75" customHeight="1" x14ac:dyDescent="0.15">
      <c r="A39" s="113"/>
      <c r="B39" s="93"/>
      <c r="C39" s="77" t="str">
        <f>IFERROR(VLOOKUP(B39,コード表!$B$3:$C$7,2),"")</f>
        <v/>
      </c>
      <c r="D39" s="93"/>
      <c r="E39" s="77" t="str">
        <f>IFERROR(VLOOKUP(D39,コード表!$D$3:$E$11,2),"")</f>
        <v/>
      </c>
      <c r="F39" s="93"/>
      <c r="G39" s="77" t="str">
        <f>IFERROR(VLOOKUP(F39,コード表!$K$3:$M$71,3),"")</f>
        <v/>
      </c>
      <c r="H39" s="93"/>
      <c r="I39" s="78" t="str">
        <f>IFERROR(VLOOKUP(H39,コード表!$B$10:$C$12,2),"")</f>
        <v/>
      </c>
      <c r="J39" s="94"/>
      <c r="K39" s="99"/>
      <c r="L39" s="93"/>
      <c r="M39" s="93"/>
      <c r="N39" s="71"/>
      <c r="O39" s="82"/>
      <c r="P39" s="82"/>
    </row>
    <row r="40" spans="1:16" ht="18.75" customHeight="1" x14ac:dyDescent="0.15">
      <c r="A40" s="113"/>
      <c r="B40" s="93"/>
      <c r="C40" s="77" t="str">
        <f>IFERROR(VLOOKUP(B40,コード表!$B$3:$C$7,2),"")</f>
        <v/>
      </c>
      <c r="D40" s="93"/>
      <c r="E40" s="77" t="str">
        <f>IFERROR(VLOOKUP(D40,コード表!$D$3:$E$11,2),"")</f>
        <v/>
      </c>
      <c r="F40" s="93"/>
      <c r="G40" s="77" t="str">
        <f>IFERROR(VLOOKUP(F40,コード表!$K$3:$M$71,3),"")</f>
        <v/>
      </c>
      <c r="H40" s="93"/>
      <c r="I40" s="78" t="str">
        <f>IFERROR(VLOOKUP(H40,コード表!$B$10:$C$12,2),"")</f>
        <v/>
      </c>
      <c r="J40" s="94"/>
      <c r="K40" s="99"/>
      <c r="L40" s="93"/>
      <c r="M40" s="93"/>
      <c r="N40" s="71"/>
      <c r="O40" s="82"/>
      <c r="P40" s="82"/>
    </row>
    <row r="41" spans="1:16" ht="18.75" customHeight="1" x14ac:dyDescent="0.15">
      <c r="A41" s="113"/>
      <c r="B41" s="93"/>
      <c r="C41" s="77" t="str">
        <f>IFERROR(VLOOKUP(B41,コード表!$B$3:$C$7,2),"")</f>
        <v/>
      </c>
      <c r="D41" s="93"/>
      <c r="E41" s="77" t="str">
        <f>IFERROR(VLOOKUP(D41,コード表!$D$3:$E$11,2),"")</f>
        <v/>
      </c>
      <c r="F41" s="93"/>
      <c r="G41" s="77" t="str">
        <f>IFERROR(VLOOKUP(F41,コード表!$K$3:$M$71,3),"")</f>
        <v/>
      </c>
      <c r="H41" s="93"/>
      <c r="I41" s="78" t="str">
        <f>IFERROR(VLOOKUP(H41,コード表!$B$10:$C$12,2),"")</f>
        <v/>
      </c>
      <c r="J41" s="94"/>
      <c r="K41" s="99"/>
      <c r="L41" s="93"/>
      <c r="M41" s="93"/>
      <c r="N41" s="71"/>
      <c r="O41" s="82"/>
      <c r="P41" s="82"/>
    </row>
    <row r="42" spans="1:16" ht="18.75" customHeight="1" x14ac:dyDescent="0.15">
      <c r="A42" s="113"/>
      <c r="B42" s="93"/>
      <c r="C42" s="77" t="str">
        <f>IFERROR(VLOOKUP(B42,コード表!$B$3:$C$7,2),"")</f>
        <v/>
      </c>
      <c r="D42" s="93"/>
      <c r="E42" s="77" t="str">
        <f>IFERROR(VLOOKUP(D42,コード表!$D$3:$E$11,2),"")</f>
        <v/>
      </c>
      <c r="F42" s="93"/>
      <c r="G42" s="77" t="str">
        <f>IFERROR(VLOOKUP(F42,コード表!$K$3:$M$71,3),"")</f>
        <v/>
      </c>
      <c r="H42" s="93"/>
      <c r="I42" s="78" t="str">
        <f>IFERROR(VLOOKUP(H42,コード表!$B$10:$C$12,2),"")</f>
        <v/>
      </c>
      <c r="J42" s="94"/>
      <c r="K42" s="99"/>
      <c r="L42" s="93"/>
      <c r="M42" s="93"/>
      <c r="N42" s="71"/>
      <c r="O42" s="82"/>
      <c r="P42" s="82"/>
    </row>
    <row r="43" spans="1:16" ht="18.75" customHeight="1" x14ac:dyDescent="0.15">
      <c r="A43" s="113"/>
      <c r="B43" s="93"/>
      <c r="C43" s="77" t="str">
        <f>IFERROR(VLOOKUP(B43,コード表!$B$3:$C$7,2),"")</f>
        <v/>
      </c>
      <c r="D43" s="93"/>
      <c r="E43" s="77" t="str">
        <f>IFERROR(VLOOKUP(D43,コード表!$D$3:$E$11,2),"")</f>
        <v/>
      </c>
      <c r="F43" s="93"/>
      <c r="G43" s="77" t="str">
        <f>IFERROR(VLOOKUP(F43,コード表!$K$3:$M$71,3),"")</f>
        <v/>
      </c>
      <c r="H43" s="93"/>
      <c r="I43" s="78" t="str">
        <f>IFERROR(VLOOKUP(H43,コード表!$B$10:$C$12,2),"")</f>
        <v/>
      </c>
      <c r="J43" s="94"/>
      <c r="K43" s="99"/>
      <c r="L43" s="93"/>
      <c r="M43" s="93"/>
      <c r="N43" s="71"/>
      <c r="O43" s="82"/>
      <c r="P43" s="82"/>
    </row>
    <row r="44" spans="1:16" ht="18.75" customHeight="1" x14ac:dyDescent="0.15">
      <c r="A44" s="113"/>
      <c r="B44" s="93"/>
      <c r="C44" s="77" t="str">
        <f>IFERROR(VLOOKUP(B44,コード表!$B$3:$C$7,2),"")</f>
        <v/>
      </c>
      <c r="D44" s="93"/>
      <c r="E44" s="77" t="str">
        <f>IFERROR(VLOOKUP(D44,コード表!$D$3:$E$11,2),"")</f>
        <v/>
      </c>
      <c r="F44" s="93"/>
      <c r="G44" s="77" t="str">
        <f>IFERROR(VLOOKUP(F44,コード表!$K$3:$M$71,3),"")</f>
        <v/>
      </c>
      <c r="H44" s="93"/>
      <c r="I44" s="78" t="str">
        <f>IFERROR(VLOOKUP(H44,コード表!$B$10:$C$12,2),"")</f>
        <v/>
      </c>
      <c r="J44" s="94"/>
      <c r="K44" s="99"/>
      <c r="L44" s="93"/>
      <c r="M44" s="93"/>
      <c r="N44" s="71"/>
      <c r="O44" s="82"/>
      <c r="P44" s="82"/>
    </row>
    <row r="45" spans="1:16" ht="18.75" customHeight="1" x14ac:dyDescent="0.15">
      <c r="A45" s="113"/>
      <c r="B45" s="93"/>
      <c r="C45" s="77" t="str">
        <f>IFERROR(VLOOKUP(B45,コード表!$B$3:$C$7,2),"")</f>
        <v/>
      </c>
      <c r="D45" s="93"/>
      <c r="E45" s="77" t="str">
        <f>IFERROR(VLOOKUP(D45,コード表!$D$3:$E$11,2),"")</f>
        <v/>
      </c>
      <c r="F45" s="93"/>
      <c r="G45" s="77" t="str">
        <f>IFERROR(VLOOKUP(F45,コード表!$K$3:$M$71,3),"")</f>
        <v/>
      </c>
      <c r="H45" s="93"/>
      <c r="I45" s="78" t="str">
        <f>IFERROR(VLOOKUP(H45,コード表!$B$10:$C$12,2),"")</f>
        <v/>
      </c>
      <c r="J45" s="94"/>
      <c r="K45" s="99"/>
      <c r="L45" s="93"/>
      <c r="M45" s="93"/>
      <c r="N45" s="71"/>
      <c r="O45" s="82"/>
      <c r="P45" s="82"/>
    </row>
    <row r="46" spans="1:16" ht="18.75" customHeight="1" x14ac:dyDescent="0.15">
      <c r="A46" s="113"/>
      <c r="B46" s="93"/>
      <c r="C46" s="77" t="str">
        <f>IFERROR(VLOOKUP(B46,コード表!$B$3:$C$7,2),"")</f>
        <v/>
      </c>
      <c r="D46" s="93"/>
      <c r="E46" s="77" t="str">
        <f>IFERROR(VLOOKUP(D46,コード表!$D$3:$E$11,2),"")</f>
        <v/>
      </c>
      <c r="F46" s="93"/>
      <c r="G46" s="77" t="str">
        <f>IFERROR(VLOOKUP(F46,コード表!$K$3:$M$71,3),"")</f>
        <v/>
      </c>
      <c r="H46" s="93"/>
      <c r="I46" s="78" t="str">
        <f>IFERROR(VLOOKUP(H46,コード表!$B$10:$C$12,2),"")</f>
        <v/>
      </c>
      <c r="J46" s="94"/>
      <c r="K46" s="99"/>
      <c r="L46" s="93"/>
      <c r="M46" s="93"/>
      <c r="N46" s="71"/>
      <c r="O46" s="82"/>
      <c r="P46" s="82"/>
    </row>
    <row r="47" spans="1:16" ht="18.75" customHeight="1" x14ac:dyDescent="0.15">
      <c r="A47" s="113"/>
      <c r="B47" s="93"/>
      <c r="C47" s="77" t="str">
        <f>IFERROR(VLOOKUP(B47,コード表!$B$3:$C$7,2),"")</f>
        <v/>
      </c>
      <c r="D47" s="93"/>
      <c r="E47" s="77" t="str">
        <f>IFERROR(VLOOKUP(D47,コード表!$D$3:$E$11,2),"")</f>
        <v/>
      </c>
      <c r="F47" s="93"/>
      <c r="G47" s="77" t="str">
        <f>IFERROR(VLOOKUP(F47,コード表!$K$3:$M$71,3),"")</f>
        <v/>
      </c>
      <c r="H47" s="93"/>
      <c r="I47" s="78" t="str">
        <f>IFERROR(VLOOKUP(H47,コード表!$B$10:$C$12,2),"")</f>
        <v/>
      </c>
      <c r="J47" s="94"/>
      <c r="K47" s="99"/>
      <c r="L47" s="93"/>
      <c r="M47" s="93"/>
      <c r="N47" s="71"/>
      <c r="O47" s="82"/>
      <c r="P47" s="82"/>
    </row>
    <row r="48" spans="1:16" ht="18.75" customHeight="1" x14ac:dyDescent="0.15">
      <c r="A48" s="113"/>
      <c r="B48" s="93"/>
      <c r="C48" s="77" t="str">
        <f>IFERROR(VLOOKUP(B48,コード表!$B$3:$C$7,2),"")</f>
        <v/>
      </c>
      <c r="D48" s="93"/>
      <c r="E48" s="77" t="str">
        <f>IFERROR(VLOOKUP(D48,コード表!$D$3:$E$11,2),"")</f>
        <v/>
      </c>
      <c r="F48" s="93"/>
      <c r="G48" s="77" t="str">
        <f>IFERROR(VLOOKUP(F48,コード表!$K$3:$M$71,3),"")</f>
        <v/>
      </c>
      <c r="H48" s="93"/>
      <c r="I48" s="78" t="str">
        <f>IFERROR(VLOOKUP(H48,コード表!$B$10:$C$12,2),"")</f>
        <v/>
      </c>
      <c r="J48" s="94"/>
      <c r="K48" s="99"/>
      <c r="L48" s="93"/>
      <c r="M48" s="93"/>
      <c r="N48" s="71"/>
      <c r="O48" s="82"/>
      <c r="P48" s="82"/>
    </row>
    <row r="49" spans="1:16" ht="18.75" customHeight="1" x14ac:dyDescent="0.15">
      <c r="A49" s="113"/>
      <c r="B49" s="93"/>
      <c r="C49" s="77" t="str">
        <f>IFERROR(VLOOKUP(B49,コード表!$B$3:$C$7,2),"")</f>
        <v/>
      </c>
      <c r="D49" s="93"/>
      <c r="E49" s="77" t="str">
        <f>IFERROR(VLOOKUP(D49,コード表!$D$3:$E$11,2),"")</f>
        <v/>
      </c>
      <c r="F49" s="93"/>
      <c r="G49" s="77" t="str">
        <f>IFERROR(VLOOKUP(F49,コード表!$K$3:$M$71,3),"")</f>
        <v/>
      </c>
      <c r="H49" s="93"/>
      <c r="I49" s="78" t="str">
        <f>IFERROR(VLOOKUP(H49,コード表!$B$10:$C$12,2),"")</f>
        <v/>
      </c>
      <c r="J49" s="94"/>
      <c r="K49" s="99"/>
      <c r="L49" s="93"/>
      <c r="M49" s="93"/>
      <c r="N49" s="71"/>
      <c r="O49" s="82"/>
      <c r="P49" s="82"/>
    </row>
    <row r="50" spans="1:16" ht="18.75" customHeight="1" x14ac:dyDescent="0.15">
      <c r="A50" s="113"/>
      <c r="B50" s="93"/>
      <c r="C50" s="77" t="str">
        <f>IFERROR(VLOOKUP(B50,コード表!$B$3:$C$7,2),"")</f>
        <v/>
      </c>
      <c r="D50" s="93"/>
      <c r="E50" s="77" t="str">
        <f>IFERROR(VLOOKUP(D50,コード表!$D$3:$E$11,2),"")</f>
        <v/>
      </c>
      <c r="F50" s="93"/>
      <c r="G50" s="77" t="str">
        <f>IFERROR(VLOOKUP(F50,コード表!$K$3:$M$71,3),"")</f>
        <v/>
      </c>
      <c r="H50" s="93"/>
      <c r="I50" s="78" t="str">
        <f>IFERROR(VLOOKUP(H50,コード表!$B$10:$C$12,2),"")</f>
        <v/>
      </c>
      <c r="J50" s="94"/>
      <c r="K50" s="99"/>
      <c r="L50" s="93"/>
      <c r="M50" s="93"/>
      <c r="N50" s="71"/>
      <c r="O50" s="82"/>
      <c r="P50" s="82"/>
    </row>
    <row r="51" spans="1:16" ht="18.75" customHeight="1" x14ac:dyDescent="0.15">
      <c r="A51" s="113"/>
      <c r="B51" s="93"/>
      <c r="C51" s="77" t="str">
        <f>IFERROR(VLOOKUP(B51,コード表!$B$3:$C$7,2),"")</f>
        <v/>
      </c>
      <c r="D51" s="93"/>
      <c r="E51" s="77" t="str">
        <f>IFERROR(VLOOKUP(D51,コード表!$D$3:$E$11,2),"")</f>
        <v/>
      </c>
      <c r="F51" s="93"/>
      <c r="G51" s="77" t="str">
        <f>IFERROR(VLOOKUP(F51,コード表!$K$3:$M$71,3),"")</f>
        <v/>
      </c>
      <c r="H51" s="93"/>
      <c r="I51" s="78" t="str">
        <f>IFERROR(VLOOKUP(H51,コード表!$B$10:$C$12,2),"")</f>
        <v/>
      </c>
      <c r="J51" s="94"/>
      <c r="K51" s="99"/>
      <c r="L51" s="93"/>
      <c r="M51" s="93"/>
      <c r="N51" s="71"/>
      <c r="O51" s="82"/>
      <c r="P51" s="82"/>
    </row>
    <row r="52" spans="1:16" ht="18.75" customHeight="1" x14ac:dyDescent="0.15">
      <c r="A52" s="113"/>
      <c r="B52" s="93"/>
      <c r="C52" s="77" t="str">
        <f>IFERROR(VLOOKUP(B52,コード表!$B$3:$C$7,2),"")</f>
        <v/>
      </c>
      <c r="D52" s="93"/>
      <c r="E52" s="77" t="str">
        <f>IFERROR(VLOOKUP(D52,コード表!$D$3:$E$11,2),"")</f>
        <v/>
      </c>
      <c r="F52" s="93"/>
      <c r="G52" s="77" t="str">
        <f>IFERROR(VLOOKUP(F52,コード表!$K$3:$M$71,3),"")</f>
        <v/>
      </c>
      <c r="H52" s="93"/>
      <c r="I52" s="78" t="str">
        <f>IFERROR(VLOOKUP(H52,コード表!$B$10:$C$12,2),"")</f>
        <v/>
      </c>
      <c r="J52" s="94"/>
      <c r="K52" s="99"/>
      <c r="L52" s="93"/>
      <c r="M52" s="93"/>
      <c r="N52" s="71"/>
      <c r="O52" s="82"/>
      <c r="P52" s="82"/>
    </row>
    <row r="53" spans="1:16" ht="18.75" customHeight="1" x14ac:dyDescent="0.15">
      <c r="A53" s="113"/>
      <c r="B53" s="93"/>
      <c r="C53" s="77" t="str">
        <f>IFERROR(VLOOKUP(B53,コード表!$B$3:$C$7,2),"")</f>
        <v/>
      </c>
      <c r="D53" s="93"/>
      <c r="E53" s="77" t="str">
        <f>IFERROR(VLOOKUP(D53,コード表!$D$3:$E$11,2),"")</f>
        <v/>
      </c>
      <c r="F53" s="93"/>
      <c r="G53" s="77" t="str">
        <f>IFERROR(VLOOKUP(F53,コード表!$K$3:$M$71,3),"")</f>
        <v/>
      </c>
      <c r="H53" s="93"/>
      <c r="I53" s="78" t="str">
        <f>IFERROR(VLOOKUP(H53,コード表!$B$10:$C$12,2),"")</f>
        <v/>
      </c>
      <c r="J53" s="94"/>
      <c r="K53" s="99"/>
      <c r="L53" s="93"/>
      <c r="M53" s="93"/>
      <c r="N53" s="71"/>
      <c r="O53" s="82"/>
      <c r="P53" s="82"/>
    </row>
    <row r="54" spans="1:16" ht="18.75" customHeight="1" x14ac:dyDescent="0.15">
      <c r="A54" s="113"/>
      <c r="B54" s="93"/>
      <c r="C54" s="77" t="str">
        <f>IFERROR(VLOOKUP(B54,コード表!$B$3:$C$7,2),"")</f>
        <v/>
      </c>
      <c r="D54" s="93"/>
      <c r="E54" s="77" t="str">
        <f>IFERROR(VLOOKUP(D54,コード表!$D$3:$E$11,2),"")</f>
        <v/>
      </c>
      <c r="F54" s="93"/>
      <c r="G54" s="77" t="str">
        <f>IFERROR(VLOOKUP(F54,コード表!$K$3:$M$71,3),"")</f>
        <v/>
      </c>
      <c r="H54" s="93"/>
      <c r="I54" s="78" t="str">
        <f>IFERROR(VLOOKUP(H54,コード表!$B$10:$C$12,2),"")</f>
        <v/>
      </c>
      <c r="J54" s="94"/>
      <c r="K54" s="99"/>
      <c r="L54" s="93"/>
      <c r="M54" s="93"/>
      <c r="N54" s="71"/>
      <c r="O54" s="82"/>
      <c r="P54" s="82"/>
    </row>
    <row r="55" spans="1:16" ht="18.75" customHeight="1" x14ac:dyDescent="0.15">
      <c r="A55" s="113"/>
      <c r="B55" s="93"/>
      <c r="C55" s="77" t="str">
        <f>IFERROR(VLOOKUP(B55,コード表!$B$3:$C$7,2),"")</f>
        <v/>
      </c>
      <c r="D55" s="93"/>
      <c r="E55" s="77" t="str">
        <f>IFERROR(VLOOKUP(D55,コード表!$D$3:$E$11,2),"")</f>
        <v/>
      </c>
      <c r="F55" s="93"/>
      <c r="G55" s="77" t="str">
        <f>IFERROR(VLOOKUP(F55,コード表!$K$3:$M$71,3),"")</f>
        <v/>
      </c>
      <c r="H55" s="93"/>
      <c r="I55" s="78" t="str">
        <f>IFERROR(VLOOKUP(H55,コード表!$B$10:$C$12,2),"")</f>
        <v/>
      </c>
      <c r="J55" s="94"/>
      <c r="K55" s="99"/>
      <c r="L55" s="93"/>
      <c r="M55" s="93"/>
      <c r="N55" s="71"/>
      <c r="O55" s="82"/>
      <c r="P55" s="82"/>
    </row>
    <row r="56" spans="1:16" ht="18.75" customHeight="1" x14ac:dyDescent="0.15">
      <c r="A56" s="113"/>
      <c r="B56" s="93"/>
      <c r="C56" s="77" t="str">
        <f>IFERROR(VLOOKUP(B56,コード表!$B$3:$C$7,2),"")</f>
        <v/>
      </c>
      <c r="D56" s="93"/>
      <c r="E56" s="77" t="str">
        <f>IFERROR(VLOOKUP(D56,コード表!$D$3:$E$11,2),"")</f>
        <v/>
      </c>
      <c r="F56" s="93"/>
      <c r="G56" s="77" t="str">
        <f>IFERROR(VLOOKUP(F56,コード表!$K$3:$M$71,3),"")</f>
        <v/>
      </c>
      <c r="H56" s="93"/>
      <c r="I56" s="78" t="str">
        <f>IFERROR(VLOOKUP(H56,コード表!$B$10:$C$12,2),"")</f>
        <v/>
      </c>
      <c r="J56" s="94"/>
      <c r="K56" s="99"/>
      <c r="L56" s="93"/>
      <c r="M56" s="93"/>
      <c r="N56" s="71"/>
      <c r="O56" s="82"/>
      <c r="P56" s="82"/>
    </row>
    <row r="57" spans="1:16" ht="18.75" customHeight="1" x14ac:dyDescent="0.15">
      <c r="A57" s="113"/>
      <c r="B57" s="93"/>
      <c r="C57" s="77" t="str">
        <f>IFERROR(VLOOKUP(B57,コード表!$B$3:$C$7,2),"")</f>
        <v/>
      </c>
      <c r="D57" s="93"/>
      <c r="E57" s="77" t="str">
        <f>IFERROR(VLOOKUP(D57,コード表!$D$3:$E$11,2),"")</f>
        <v/>
      </c>
      <c r="F57" s="93"/>
      <c r="G57" s="77" t="str">
        <f>IFERROR(VLOOKUP(F57,コード表!$K$3:$M$71,3),"")</f>
        <v/>
      </c>
      <c r="H57" s="93"/>
      <c r="I57" s="78" t="str">
        <f>IFERROR(VLOOKUP(H57,コード表!$B$10:$C$12,2),"")</f>
        <v/>
      </c>
      <c r="J57" s="94"/>
      <c r="K57" s="99"/>
      <c r="L57" s="93"/>
      <c r="M57" s="93"/>
      <c r="N57" s="71"/>
      <c r="O57" s="82"/>
      <c r="P57" s="82"/>
    </row>
    <row r="58" spans="1:16" ht="18.75" customHeight="1" x14ac:dyDescent="0.15">
      <c r="A58" s="113"/>
      <c r="B58" s="93"/>
      <c r="C58" s="77" t="str">
        <f>IFERROR(VLOOKUP(B58,コード表!$B$3:$C$7,2),"")</f>
        <v/>
      </c>
      <c r="D58" s="93"/>
      <c r="E58" s="77" t="str">
        <f>IFERROR(VLOOKUP(D58,コード表!$D$3:$E$11,2),"")</f>
        <v/>
      </c>
      <c r="F58" s="93"/>
      <c r="G58" s="77" t="str">
        <f>IFERROR(VLOOKUP(F58,コード表!$K$3:$M$71,3),"")</f>
        <v/>
      </c>
      <c r="H58" s="93"/>
      <c r="I58" s="78" t="str">
        <f>IFERROR(VLOOKUP(H58,コード表!$B$10:$C$12,2),"")</f>
        <v/>
      </c>
      <c r="J58" s="94"/>
      <c r="K58" s="99"/>
      <c r="L58" s="93"/>
      <c r="M58" s="93"/>
      <c r="N58" s="71"/>
      <c r="O58" s="82"/>
      <c r="P58" s="82"/>
    </row>
    <row r="59" spans="1:16" ht="18.75" customHeight="1" x14ac:dyDescent="0.15">
      <c r="A59" s="113"/>
      <c r="B59" s="93"/>
      <c r="C59" s="77" t="str">
        <f>IFERROR(VLOOKUP(B59,コード表!$B$3:$C$7,2),"")</f>
        <v/>
      </c>
      <c r="D59" s="93"/>
      <c r="E59" s="77" t="str">
        <f>IFERROR(VLOOKUP(D59,コード表!$D$3:$E$11,2),"")</f>
        <v/>
      </c>
      <c r="F59" s="93"/>
      <c r="G59" s="77" t="str">
        <f>IFERROR(VLOOKUP(F59,コード表!$K$3:$M$71,3),"")</f>
        <v/>
      </c>
      <c r="H59" s="93"/>
      <c r="I59" s="78" t="str">
        <f>IFERROR(VLOOKUP(H59,コード表!$B$10:$C$12,2),"")</f>
        <v/>
      </c>
      <c r="J59" s="94"/>
      <c r="K59" s="99"/>
      <c r="L59" s="93"/>
      <c r="M59" s="93"/>
      <c r="N59" s="71"/>
      <c r="O59" s="82"/>
      <c r="P59" s="82"/>
    </row>
    <row r="60" spans="1:16" ht="18.75" customHeight="1" x14ac:dyDescent="0.15">
      <c r="A60" s="113"/>
      <c r="B60" s="93"/>
      <c r="C60" s="77" t="str">
        <f>IFERROR(VLOOKUP(B60,コード表!$B$3:$C$7,2),"")</f>
        <v/>
      </c>
      <c r="D60" s="93"/>
      <c r="E60" s="77" t="str">
        <f>IFERROR(VLOOKUP(D60,コード表!$D$3:$E$11,2),"")</f>
        <v/>
      </c>
      <c r="F60" s="93"/>
      <c r="G60" s="77" t="str">
        <f>IFERROR(VLOOKUP(F60,コード表!$K$3:$M$71,3),"")</f>
        <v/>
      </c>
      <c r="H60" s="93"/>
      <c r="I60" s="78" t="str">
        <f>IFERROR(VLOOKUP(H60,コード表!$B$10:$C$12,2),"")</f>
        <v/>
      </c>
      <c r="J60" s="94"/>
      <c r="K60" s="99"/>
      <c r="L60" s="93"/>
      <c r="M60" s="93"/>
      <c r="N60" s="71"/>
      <c r="O60" s="82"/>
      <c r="P60" s="82"/>
    </row>
    <row r="61" spans="1:16" ht="18.75" customHeight="1" x14ac:dyDescent="0.15">
      <c r="A61" s="113"/>
      <c r="B61" s="93"/>
      <c r="C61" s="77" t="str">
        <f>IFERROR(VLOOKUP(B61,コード表!$B$3:$C$7,2),"")</f>
        <v/>
      </c>
      <c r="D61" s="93"/>
      <c r="E61" s="77" t="str">
        <f>IFERROR(VLOOKUP(D61,コード表!$D$3:$E$11,2),"")</f>
        <v/>
      </c>
      <c r="F61" s="93"/>
      <c r="G61" s="77" t="str">
        <f>IFERROR(VLOOKUP(F61,コード表!$K$3:$M$71,3),"")</f>
        <v/>
      </c>
      <c r="H61" s="93"/>
      <c r="I61" s="78" t="str">
        <f>IFERROR(VLOOKUP(H61,コード表!$B$10:$C$12,2),"")</f>
        <v/>
      </c>
      <c r="J61" s="94"/>
      <c r="K61" s="99"/>
      <c r="L61" s="93"/>
      <c r="M61" s="93"/>
      <c r="N61" s="71"/>
      <c r="O61" s="82"/>
      <c r="P61" s="82"/>
    </row>
    <row r="62" spans="1:16" ht="18.75" customHeight="1" x14ac:dyDescent="0.15">
      <c r="A62" s="113"/>
      <c r="B62" s="93"/>
      <c r="C62" s="77" t="str">
        <f>IFERROR(VLOOKUP(B62,コード表!$B$3:$C$7,2),"")</f>
        <v/>
      </c>
      <c r="D62" s="93"/>
      <c r="E62" s="77" t="str">
        <f>IFERROR(VLOOKUP(D62,コード表!$D$3:$E$11,2),"")</f>
        <v/>
      </c>
      <c r="F62" s="93"/>
      <c r="G62" s="77" t="str">
        <f>IFERROR(VLOOKUP(F62,コード表!$K$3:$M$71,3),"")</f>
        <v/>
      </c>
      <c r="H62" s="93"/>
      <c r="I62" s="78" t="str">
        <f>IFERROR(VLOOKUP(H62,コード表!$B$10:$C$12,2),"")</f>
        <v/>
      </c>
      <c r="J62" s="94"/>
      <c r="K62" s="99"/>
      <c r="L62" s="93"/>
      <c r="M62" s="93"/>
      <c r="N62" s="71"/>
      <c r="O62" s="82"/>
      <c r="P62" s="82"/>
    </row>
    <row r="63" spans="1:16" ht="18.75" customHeight="1" x14ac:dyDescent="0.15">
      <c r="A63" s="113"/>
      <c r="B63" s="93"/>
      <c r="C63" s="77" t="str">
        <f>IFERROR(VLOOKUP(B63,コード表!$B$3:$C$7,2),"")</f>
        <v/>
      </c>
      <c r="D63" s="93"/>
      <c r="E63" s="77" t="str">
        <f>IFERROR(VLOOKUP(D63,コード表!$D$3:$E$11,2),"")</f>
        <v/>
      </c>
      <c r="F63" s="93"/>
      <c r="G63" s="77" t="str">
        <f>IFERROR(VLOOKUP(F63,コード表!$K$3:$M$71,3),"")</f>
        <v/>
      </c>
      <c r="H63" s="93"/>
      <c r="I63" s="78" t="str">
        <f>IFERROR(VLOOKUP(H63,コード表!$B$10:$C$12,2),"")</f>
        <v/>
      </c>
      <c r="J63" s="94"/>
      <c r="K63" s="99"/>
      <c r="L63" s="93"/>
      <c r="M63" s="93"/>
      <c r="N63" s="71"/>
      <c r="O63" s="82"/>
      <c r="P63" s="82"/>
    </row>
    <row r="64" spans="1:16" ht="18.75" customHeight="1" x14ac:dyDescent="0.15">
      <c r="A64" s="113"/>
      <c r="B64" s="93"/>
      <c r="C64" s="77" t="str">
        <f>IFERROR(VLOOKUP(B64,コード表!$B$3:$C$7,2),"")</f>
        <v/>
      </c>
      <c r="D64" s="93"/>
      <c r="E64" s="77" t="str">
        <f>IFERROR(VLOOKUP(D64,コード表!$D$3:$E$11,2),"")</f>
        <v/>
      </c>
      <c r="F64" s="93"/>
      <c r="G64" s="77" t="str">
        <f>IFERROR(VLOOKUP(F64,コード表!$K$3:$M$71,3),"")</f>
        <v/>
      </c>
      <c r="H64" s="93"/>
      <c r="I64" s="78" t="str">
        <f>IFERROR(VLOOKUP(H64,コード表!$B$10:$C$12,2),"")</f>
        <v/>
      </c>
      <c r="J64" s="94"/>
      <c r="K64" s="99"/>
      <c r="L64" s="93"/>
      <c r="M64" s="93"/>
      <c r="N64" s="71"/>
      <c r="O64" s="82"/>
      <c r="P64" s="82"/>
    </row>
    <row r="65" spans="1:16" ht="18.75" customHeight="1" x14ac:dyDescent="0.15">
      <c r="A65" s="113"/>
      <c r="B65" s="93"/>
      <c r="C65" s="77" t="str">
        <f>IFERROR(VLOOKUP(B65,コード表!$B$3:$C$7,2),"")</f>
        <v/>
      </c>
      <c r="D65" s="93"/>
      <c r="E65" s="77" t="str">
        <f>IFERROR(VLOOKUP(D65,コード表!$D$3:$E$11,2),"")</f>
        <v/>
      </c>
      <c r="F65" s="93"/>
      <c r="G65" s="77" t="str">
        <f>IFERROR(VLOOKUP(F65,コード表!$K$3:$M$71,3),"")</f>
        <v/>
      </c>
      <c r="H65" s="93"/>
      <c r="I65" s="78" t="str">
        <f>IFERROR(VLOOKUP(H65,コード表!$B$10:$C$12,2),"")</f>
        <v/>
      </c>
      <c r="J65" s="94"/>
      <c r="K65" s="99"/>
      <c r="L65" s="93"/>
      <c r="M65" s="93"/>
      <c r="N65" s="71"/>
      <c r="O65" s="82"/>
      <c r="P65" s="82"/>
    </row>
    <row r="66" spans="1:16" ht="18.75" customHeight="1" x14ac:dyDescent="0.15">
      <c r="A66" s="113"/>
      <c r="B66" s="93"/>
      <c r="C66" s="77" t="str">
        <f>IFERROR(VLOOKUP(B66,コード表!$B$3:$C$7,2),"")</f>
        <v/>
      </c>
      <c r="D66" s="93"/>
      <c r="E66" s="77" t="str">
        <f>IFERROR(VLOOKUP(D66,コード表!$D$3:$E$11,2),"")</f>
        <v/>
      </c>
      <c r="F66" s="93"/>
      <c r="G66" s="77" t="str">
        <f>IFERROR(VLOOKUP(F66,コード表!$K$3:$M$71,3),"")</f>
        <v/>
      </c>
      <c r="H66" s="93"/>
      <c r="I66" s="78" t="str">
        <f>IFERROR(VLOOKUP(H66,コード表!$B$10:$C$12,2),"")</f>
        <v/>
      </c>
      <c r="J66" s="94"/>
      <c r="K66" s="99"/>
      <c r="L66" s="93"/>
      <c r="M66" s="93"/>
      <c r="N66" s="71"/>
      <c r="O66" s="82"/>
      <c r="P66" s="82"/>
    </row>
    <row r="67" spans="1:16" ht="18.75" customHeight="1" x14ac:dyDescent="0.15">
      <c r="A67" s="113"/>
      <c r="B67" s="93"/>
      <c r="C67" s="77" t="str">
        <f>IFERROR(VLOOKUP(B67,コード表!$B$3:$C$7,2),"")</f>
        <v/>
      </c>
      <c r="D67" s="93"/>
      <c r="E67" s="77" t="str">
        <f>IFERROR(VLOOKUP(D67,コード表!$D$3:$E$11,2),"")</f>
        <v/>
      </c>
      <c r="F67" s="93"/>
      <c r="G67" s="77" t="str">
        <f>IFERROR(VLOOKUP(F67,コード表!$K$3:$M$71,3),"")</f>
        <v/>
      </c>
      <c r="H67" s="93"/>
      <c r="I67" s="78" t="str">
        <f>IFERROR(VLOOKUP(H67,コード表!$B$10:$C$12,2),"")</f>
        <v/>
      </c>
      <c r="J67" s="94"/>
      <c r="K67" s="99"/>
      <c r="L67" s="93"/>
      <c r="M67" s="93"/>
      <c r="N67" s="71"/>
      <c r="O67" s="82"/>
      <c r="P67" s="82"/>
    </row>
    <row r="68" spans="1:16" ht="18.75" customHeight="1" x14ac:dyDescent="0.15">
      <c r="A68" s="113"/>
      <c r="B68" s="93"/>
      <c r="C68" s="77" t="str">
        <f>IFERROR(VLOOKUP(B68,コード表!$B$3:$C$7,2),"")</f>
        <v/>
      </c>
      <c r="D68" s="93"/>
      <c r="E68" s="77" t="str">
        <f>IFERROR(VLOOKUP(D68,コード表!$D$3:$E$11,2),"")</f>
        <v/>
      </c>
      <c r="F68" s="93"/>
      <c r="G68" s="77" t="str">
        <f>IFERROR(VLOOKUP(F68,コード表!$K$3:$M$71,3),"")</f>
        <v/>
      </c>
      <c r="H68" s="93"/>
      <c r="I68" s="78" t="str">
        <f>IFERROR(VLOOKUP(H68,コード表!$B$10:$C$12,2),"")</f>
        <v/>
      </c>
      <c r="J68" s="94"/>
      <c r="K68" s="99"/>
      <c r="L68" s="93"/>
      <c r="M68" s="93"/>
      <c r="N68" s="71"/>
      <c r="O68" s="82"/>
      <c r="P68" s="82"/>
    </row>
    <row r="69" spans="1:16" ht="18.75" customHeight="1" x14ac:dyDescent="0.15">
      <c r="A69" s="113"/>
      <c r="B69" s="93"/>
      <c r="C69" s="77" t="str">
        <f>IFERROR(VLOOKUP(B69,コード表!$B$3:$C$7,2),"")</f>
        <v/>
      </c>
      <c r="D69" s="93"/>
      <c r="E69" s="77" t="str">
        <f>IFERROR(VLOOKUP(D69,コード表!$D$3:$E$11,2),"")</f>
        <v/>
      </c>
      <c r="F69" s="93"/>
      <c r="G69" s="77" t="str">
        <f>IFERROR(VLOOKUP(F69,コード表!$K$3:$M$71,3),"")</f>
        <v/>
      </c>
      <c r="H69" s="93"/>
      <c r="I69" s="78" t="str">
        <f>IFERROR(VLOOKUP(H69,コード表!$B$10:$C$12,2),"")</f>
        <v/>
      </c>
      <c r="J69" s="94"/>
      <c r="K69" s="99"/>
      <c r="L69" s="93"/>
      <c r="M69" s="93"/>
      <c r="N69" s="71"/>
      <c r="O69" s="82"/>
      <c r="P69" s="82"/>
    </row>
    <row r="70" spans="1:16" ht="18.75" customHeight="1" x14ac:dyDescent="0.15">
      <c r="A70" s="113"/>
      <c r="B70" s="93"/>
      <c r="C70" s="77" t="str">
        <f>IFERROR(VLOOKUP(B70,コード表!$B$3:$C$7,2),"")</f>
        <v/>
      </c>
      <c r="D70" s="93"/>
      <c r="E70" s="77" t="str">
        <f>IFERROR(VLOOKUP(D70,コード表!$D$3:$E$11,2),"")</f>
        <v/>
      </c>
      <c r="F70" s="93"/>
      <c r="G70" s="77" t="str">
        <f>IFERROR(VLOOKUP(F70,コード表!$K$3:$M$71,3),"")</f>
        <v/>
      </c>
      <c r="H70" s="93"/>
      <c r="I70" s="78" t="str">
        <f>IFERROR(VLOOKUP(H70,コード表!$B$10:$C$12,2),"")</f>
        <v/>
      </c>
      <c r="J70" s="94"/>
      <c r="K70" s="99"/>
      <c r="L70" s="93"/>
      <c r="M70" s="93"/>
      <c r="N70" s="71"/>
      <c r="O70" s="82"/>
      <c r="P70" s="82"/>
    </row>
    <row r="71" spans="1:16" ht="18.75" customHeight="1" x14ac:dyDescent="0.15">
      <c r="A71" s="113"/>
      <c r="B71" s="93"/>
      <c r="C71" s="77" t="str">
        <f>IFERROR(VLOOKUP(B71,コード表!$B$3:$C$7,2),"")</f>
        <v/>
      </c>
      <c r="D71" s="93"/>
      <c r="E71" s="77" t="str">
        <f>IFERROR(VLOOKUP(D71,コード表!$D$3:$E$11,2),"")</f>
        <v/>
      </c>
      <c r="F71" s="93"/>
      <c r="G71" s="77" t="str">
        <f>IFERROR(VLOOKUP(F71,コード表!$K$3:$M$71,3),"")</f>
        <v/>
      </c>
      <c r="H71" s="93"/>
      <c r="I71" s="78" t="str">
        <f>IFERROR(VLOOKUP(H71,コード表!$B$10:$C$12,2),"")</f>
        <v/>
      </c>
      <c r="J71" s="94"/>
      <c r="K71" s="99"/>
      <c r="L71" s="93"/>
      <c r="M71" s="93"/>
      <c r="N71" s="71"/>
      <c r="O71" s="82"/>
      <c r="P71" s="82"/>
    </row>
    <row r="72" spans="1:16" ht="18.75" customHeight="1" x14ac:dyDescent="0.15">
      <c r="A72" s="113"/>
      <c r="B72" s="93"/>
      <c r="C72" s="77" t="str">
        <f>IFERROR(VLOOKUP(B72,コード表!$B$3:$C$7,2),"")</f>
        <v/>
      </c>
      <c r="D72" s="93"/>
      <c r="E72" s="77" t="str">
        <f>IFERROR(VLOOKUP(D72,コード表!$D$3:$E$11,2),"")</f>
        <v/>
      </c>
      <c r="F72" s="93"/>
      <c r="G72" s="77" t="str">
        <f>IFERROR(VLOOKUP(F72,コード表!$K$3:$M$71,3),"")</f>
        <v/>
      </c>
      <c r="H72" s="93"/>
      <c r="I72" s="78" t="str">
        <f>IFERROR(VLOOKUP(H72,コード表!$B$10:$C$12,2),"")</f>
        <v/>
      </c>
      <c r="J72" s="94"/>
      <c r="K72" s="99"/>
      <c r="L72" s="93"/>
      <c r="M72" s="93"/>
      <c r="N72" s="71"/>
      <c r="O72" s="82"/>
      <c r="P72" s="82"/>
    </row>
    <row r="73" spans="1:16" ht="18.75" customHeight="1" x14ac:dyDescent="0.15">
      <c r="A73" s="113"/>
      <c r="B73" s="93"/>
      <c r="C73" s="77" t="str">
        <f>IFERROR(VLOOKUP(B73,コード表!$B$3:$C$7,2),"")</f>
        <v/>
      </c>
      <c r="D73" s="93"/>
      <c r="E73" s="77" t="str">
        <f>IFERROR(VLOOKUP(D73,コード表!$D$3:$E$11,2),"")</f>
        <v/>
      </c>
      <c r="F73" s="93"/>
      <c r="G73" s="77" t="str">
        <f>IFERROR(VLOOKUP(F73,コード表!$K$3:$M$71,3),"")</f>
        <v/>
      </c>
      <c r="H73" s="93"/>
      <c r="I73" s="78" t="str">
        <f>IFERROR(VLOOKUP(H73,コード表!$B$10:$C$12,2),"")</f>
        <v/>
      </c>
      <c r="J73" s="94"/>
      <c r="K73" s="99"/>
      <c r="L73" s="93"/>
      <c r="M73" s="93"/>
      <c r="N73" s="71"/>
      <c r="O73" s="82"/>
      <c r="P73" s="82"/>
    </row>
    <row r="74" spans="1:16" ht="18.75" customHeight="1" x14ac:dyDescent="0.15">
      <c r="A74" s="113"/>
      <c r="B74" s="93"/>
      <c r="C74" s="77" t="str">
        <f>IFERROR(VLOOKUP(B74,コード表!$B$3:$C$7,2),"")</f>
        <v/>
      </c>
      <c r="D74" s="93"/>
      <c r="E74" s="77" t="str">
        <f>IFERROR(VLOOKUP(D74,コード表!$D$3:$E$11,2),"")</f>
        <v/>
      </c>
      <c r="F74" s="93"/>
      <c r="G74" s="77" t="str">
        <f>IFERROR(VLOOKUP(F74,コード表!$K$3:$M$71,3),"")</f>
        <v/>
      </c>
      <c r="H74" s="93"/>
      <c r="I74" s="78" t="str">
        <f>IFERROR(VLOOKUP(H74,コード表!$B$10:$C$12,2),"")</f>
        <v/>
      </c>
      <c r="J74" s="94"/>
      <c r="K74" s="99"/>
      <c r="L74" s="93"/>
      <c r="M74" s="93"/>
      <c r="N74" s="71"/>
      <c r="O74" s="82"/>
      <c r="P74" s="82"/>
    </row>
    <row r="75" spans="1:16" ht="18.75" customHeight="1" x14ac:dyDescent="0.15">
      <c r="A75" s="113"/>
      <c r="B75" s="93"/>
      <c r="C75" s="77" t="str">
        <f>IFERROR(VLOOKUP(B75,コード表!$B$3:$C$7,2),"")</f>
        <v/>
      </c>
      <c r="D75" s="93"/>
      <c r="E75" s="77" t="str">
        <f>IFERROR(VLOOKUP(D75,コード表!$D$3:$E$11,2),"")</f>
        <v/>
      </c>
      <c r="F75" s="93"/>
      <c r="G75" s="77" t="str">
        <f>IFERROR(VLOOKUP(F75,コード表!$K$3:$M$71,3),"")</f>
        <v/>
      </c>
      <c r="H75" s="93"/>
      <c r="I75" s="78" t="str">
        <f>IFERROR(VLOOKUP(H75,コード表!$B$10:$C$12,2),"")</f>
        <v/>
      </c>
      <c r="J75" s="94"/>
      <c r="K75" s="99"/>
      <c r="L75" s="93"/>
      <c r="M75" s="93"/>
      <c r="N75" s="71"/>
      <c r="O75" s="82"/>
      <c r="P75" s="82"/>
    </row>
    <row r="76" spans="1:16" ht="18.75" customHeight="1" x14ac:dyDescent="0.15">
      <c r="A76" s="113"/>
      <c r="B76" s="93"/>
      <c r="C76" s="77" t="str">
        <f>IFERROR(VLOOKUP(B76,コード表!$B$3:$C$7,2),"")</f>
        <v/>
      </c>
      <c r="D76" s="93"/>
      <c r="E76" s="77" t="str">
        <f>IFERROR(VLOOKUP(D76,コード表!$D$3:$E$11,2),"")</f>
        <v/>
      </c>
      <c r="F76" s="93"/>
      <c r="G76" s="77" t="str">
        <f>IFERROR(VLOOKUP(F76,コード表!$K$3:$M$71,3),"")</f>
        <v/>
      </c>
      <c r="H76" s="93"/>
      <c r="I76" s="78" t="str">
        <f>IFERROR(VLOOKUP(H76,コード表!$B$10:$C$12,2),"")</f>
        <v/>
      </c>
      <c r="J76" s="94"/>
      <c r="K76" s="99"/>
      <c r="L76" s="93"/>
      <c r="M76" s="93"/>
      <c r="N76" s="71"/>
      <c r="O76" s="82"/>
      <c r="P76" s="82"/>
    </row>
    <row r="77" spans="1:16" ht="18.75" customHeight="1" x14ac:dyDescent="0.15">
      <c r="A77" s="113"/>
      <c r="B77" s="93"/>
      <c r="C77" s="77" t="str">
        <f>IFERROR(VLOOKUP(B77,コード表!$B$3:$C$7,2),"")</f>
        <v/>
      </c>
      <c r="D77" s="93"/>
      <c r="E77" s="77" t="str">
        <f>IFERROR(VLOOKUP(D77,コード表!$D$3:$E$11,2),"")</f>
        <v/>
      </c>
      <c r="F77" s="93"/>
      <c r="G77" s="77" t="str">
        <f>IFERROR(VLOOKUP(F77,コード表!$K$3:$M$71,3),"")</f>
        <v/>
      </c>
      <c r="H77" s="93"/>
      <c r="I77" s="78" t="str">
        <f>IFERROR(VLOOKUP(H77,コード表!$B$10:$C$12,2),"")</f>
        <v/>
      </c>
      <c r="J77" s="94"/>
      <c r="K77" s="99"/>
      <c r="L77" s="93"/>
      <c r="M77" s="93"/>
      <c r="N77" s="71"/>
      <c r="O77" s="82"/>
      <c r="P77" s="82"/>
    </row>
    <row r="78" spans="1:16" ht="18.75" customHeight="1" x14ac:dyDescent="0.15">
      <c r="A78" s="113"/>
      <c r="B78" s="93"/>
      <c r="C78" s="77" t="str">
        <f>IFERROR(VLOOKUP(B78,コード表!$B$3:$C$7,2),"")</f>
        <v/>
      </c>
      <c r="D78" s="93"/>
      <c r="E78" s="77" t="str">
        <f>IFERROR(VLOOKUP(D78,コード表!$D$3:$E$11,2),"")</f>
        <v/>
      </c>
      <c r="F78" s="93"/>
      <c r="G78" s="77" t="str">
        <f>IFERROR(VLOOKUP(F78,コード表!$K$3:$M$71,3),"")</f>
        <v/>
      </c>
      <c r="H78" s="93"/>
      <c r="I78" s="78" t="str">
        <f>IFERROR(VLOOKUP(H78,コード表!$B$10:$C$12,2),"")</f>
        <v/>
      </c>
      <c r="J78" s="94"/>
      <c r="K78" s="99"/>
      <c r="L78" s="93"/>
      <c r="M78" s="93"/>
      <c r="N78" s="71"/>
      <c r="O78" s="82"/>
      <c r="P78" s="82"/>
    </row>
    <row r="79" spans="1:16" ht="18.75" customHeight="1" x14ac:dyDescent="0.15">
      <c r="A79" s="113"/>
      <c r="B79" s="93"/>
      <c r="C79" s="77" t="str">
        <f>IFERROR(VLOOKUP(B79,コード表!$B$3:$C$7,2),"")</f>
        <v/>
      </c>
      <c r="D79" s="93"/>
      <c r="E79" s="77" t="str">
        <f>IFERROR(VLOOKUP(D79,コード表!$D$3:$E$11,2),"")</f>
        <v/>
      </c>
      <c r="F79" s="93"/>
      <c r="G79" s="77" t="str">
        <f>IFERROR(VLOOKUP(F79,コード表!$K$3:$M$71,3),"")</f>
        <v/>
      </c>
      <c r="H79" s="93"/>
      <c r="I79" s="78" t="str">
        <f>IFERROR(VLOOKUP(H79,コード表!$B$10:$C$12,2),"")</f>
        <v/>
      </c>
      <c r="J79" s="94"/>
      <c r="K79" s="99"/>
      <c r="L79" s="93"/>
      <c r="M79" s="93"/>
      <c r="N79" s="71"/>
      <c r="O79" s="82"/>
      <c r="P79" s="82"/>
    </row>
    <row r="80" spans="1:16" ht="18.75" customHeight="1" x14ac:dyDescent="0.15">
      <c r="A80" s="113"/>
      <c r="B80" s="93"/>
      <c r="C80" s="77" t="str">
        <f>IFERROR(VLOOKUP(B80,コード表!$B$3:$C$7,2),"")</f>
        <v/>
      </c>
      <c r="D80" s="93"/>
      <c r="E80" s="77" t="str">
        <f>IFERROR(VLOOKUP(D80,コード表!$D$3:$E$11,2),"")</f>
        <v/>
      </c>
      <c r="F80" s="93"/>
      <c r="G80" s="77" t="str">
        <f>IFERROR(VLOOKUP(F80,コード表!$K$3:$M$71,3),"")</f>
        <v/>
      </c>
      <c r="H80" s="93"/>
      <c r="I80" s="78" t="str">
        <f>IFERROR(VLOOKUP(H80,コード表!$B$10:$C$12,2),"")</f>
        <v/>
      </c>
      <c r="J80" s="94"/>
      <c r="K80" s="99"/>
      <c r="L80" s="93"/>
      <c r="M80" s="93"/>
      <c r="N80" s="71"/>
      <c r="O80" s="82"/>
      <c r="P80" s="82"/>
    </row>
    <row r="81" spans="1:16" ht="18.75" customHeight="1" x14ac:dyDescent="0.15">
      <c r="A81" s="113"/>
      <c r="B81" s="93"/>
      <c r="C81" s="77" t="str">
        <f>IFERROR(VLOOKUP(B81,コード表!$B$3:$C$7,2),"")</f>
        <v/>
      </c>
      <c r="D81" s="93"/>
      <c r="E81" s="77" t="str">
        <f>IFERROR(VLOOKUP(D81,コード表!$D$3:$E$11,2),"")</f>
        <v/>
      </c>
      <c r="F81" s="93"/>
      <c r="G81" s="77" t="str">
        <f>IFERROR(VLOOKUP(F81,コード表!$K$3:$M$71,3),"")</f>
        <v/>
      </c>
      <c r="H81" s="93"/>
      <c r="I81" s="78" t="str">
        <f>IFERROR(VLOOKUP(H81,コード表!$B$10:$C$12,2),"")</f>
        <v/>
      </c>
      <c r="J81" s="94"/>
      <c r="K81" s="99"/>
      <c r="L81" s="93"/>
      <c r="M81" s="93"/>
      <c r="N81" s="71"/>
      <c r="O81" s="82"/>
      <c r="P81" s="82"/>
    </row>
    <row r="82" spans="1:16" ht="18.75" customHeight="1" x14ac:dyDescent="0.15">
      <c r="A82" s="113"/>
      <c r="B82" s="93"/>
      <c r="C82" s="77" t="str">
        <f>IFERROR(VLOOKUP(B82,コード表!$B$3:$C$7,2),"")</f>
        <v/>
      </c>
      <c r="D82" s="93"/>
      <c r="E82" s="77" t="str">
        <f>IFERROR(VLOOKUP(D82,コード表!$D$3:$E$11,2),"")</f>
        <v/>
      </c>
      <c r="F82" s="93"/>
      <c r="G82" s="77" t="str">
        <f>IFERROR(VLOOKUP(F82,コード表!$K$3:$M$71,3),"")</f>
        <v/>
      </c>
      <c r="H82" s="93"/>
      <c r="I82" s="78" t="str">
        <f>IFERROR(VLOOKUP(H82,コード表!$B$10:$C$12,2),"")</f>
        <v/>
      </c>
      <c r="J82" s="94"/>
      <c r="K82" s="99"/>
      <c r="L82" s="93"/>
      <c r="M82" s="93"/>
      <c r="N82" s="71"/>
      <c r="O82" s="82"/>
      <c r="P82" s="82"/>
    </row>
    <row r="83" spans="1:16" ht="18.75" customHeight="1" x14ac:dyDescent="0.15">
      <c r="A83" s="113"/>
      <c r="B83" s="93"/>
      <c r="C83" s="77" t="str">
        <f>IFERROR(VLOOKUP(B83,コード表!$B$3:$C$7,2),"")</f>
        <v/>
      </c>
      <c r="D83" s="93"/>
      <c r="E83" s="77" t="str">
        <f>IFERROR(VLOOKUP(D83,コード表!$D$3:$E$11,2),"")</f>
        <v/>
      </c>
      <c r="F83" s="93"/>
      <c r="G83" s="77" t="str">
        <f>IFERROR(VLOOKUP(F83,コード表!$K$3:$M$71,3),"")</f>
        <v/>
      </c>
      <c r="H83" s="93"/>
      <c r="I83" s="78" t="str">
        <f>IFERROR(VLOOKUP(H83,コード表!$B$10:$C$12,2),"")</f>
        <v/>
      </c>
      <c r="J83" s="94"/>
      <c r="K83" s="99"/>
      <c r="L83" s="93"/>
      <c r="M83" s="93"/>
      <c r="N83" s="71"/>
      <c r="O83" s="82"/>
      <c r="P83" s="82"/>
    </row>
    <row r="84" spans="1:16" ht="18.75" customHeight="1" x14ac:dyDescent="0.15">
      <c r="A84" s="113"/>
      <c r="B84" s="93"/>
      <c r="C84" s="77" t="str">
        <f>IFERROR(VLOOKUP(B84,コード表!$B$3:$C$7,2),"")</f>
        <v/>
      </c>
      <c r="D84" s="93"/>
      <c r="E84" s="77" t="str">
        <f>IFERROR(VLOOKUP(D84,コード表!$D$3:$E$11,2),"")</f>
        <v/>
      </c>
      <c r="F84" s="93"/>
      <c r="G84" s="77" t="str">
        <f>IFERROR(VLOOKUP(F84,コード表!$K$3:$M$71,3),"")</f>
        <v/>
      </c>
      <c r="H84" s="93"/>
      <c r="I84" s="78" t="str">
        <f>IFERROR(VLOOKUP(H84,コード表!$B$10:$C$12,2),"")</f>
        <v/>
      </c>
      <c r="J84" s="94"/>
      <c r="K84" s="99"/>
      <c r="L84" s="93"/>
      <c r="M84" s="93"/>
      <c r="N84" s="71"/>
      <c r="O84" s="82"/>
      <c r="P84" s="82"/>
    </row>
    <row r="85" spans="1:16" ht="18.75" customHeight="1" x14ac:dyDescent="0.15">
      <c r="A85" s="113"/>
      <c r="B85" s="93"/>
      <c r="C85" s="77" t="str">
        <f>IFERROR(VLOOKUP(B85,コード表!$B$3:$C$7,2),"")</f>
        <v/>
      </c>
      <c r="D85" s="93"/>
      <c r="E85" s="77" t="str">
        <f>IFERROR(VLOOKUP(D85,コード表!$D$3:$E$11,2),"")</f>
        <v/>
      </c>
      <c r="F85" s="93"/>
      <c r="G85" s="77" t="str">
        <f>IFERROR(VLOOKUP(F85,コード表!$K$3:$M$71,3),"")</f>
        <v/>
      </c>
      <c r="H85" s="93"/>
      <c r="I85" s="78" t="str">
        <f>IFERROR(VLOOKUP(H85,コード表!$B$10:$C$12,2),"")</f>
        <v/>
      </c>
      <c r="J85" s="94"/>
      <c r="K85" s="99"/>
      <c r="L85" s="93"/>
      <c r="M85" s="93"/>
      <c r="N85" s="71"/>
      <c r="O85" s="82"/>
      <c r="P85" s="82"/>
    </row>
  </sheetData>
  <sheetProtection selectLockedCells="1"/>
  <autoFilter ref="A4:P85" xr:uid="{00000000-0009-0000-0000-000003000000}">
    <filterColumn colId="11" showButton="0"/>
    <filterColumn colId="12" showButton="0"/>
    <filterColumn colId="13" showButton="0"/>
    <filterColumn colId="14" showButton="0"/>
  </autoFilter>
  <mergeCells count="20">
    <mergeCell ref="A1:A3"/>
    <mergeCell ref="H1:M1"/>
    <mergeCell ref="N2:P2"/>
    <mergeCell ref="B1:G1"/>
    <mergeCell ref="H2:M2"/>
    <mergeCell ref="B2:G2"/>
    <mergeCell ref="M5:M6"/>
    <mergeCell ref="L5:L6"/>
    <mergeCell ref="C4:C6"/>
    <mergeCell ref="L4:P4"/>
    <mergeCell ref="K4:K6"/>
    <mergeCell ref="J4:J6"/>
    <mergeCell ref="A4:A6"/>
    <mergeCell ref="I4:I6"/>
    <mergeCell ref="H4:H6"/>
    <mergeCell ref="G4:G6"/>
    <mergeCell ref="E4:E6"/>
    <mergeCell ref="D4:D6"/>
    <mergeCell ref="B4:B6"/>
    <mergeCell ref="F4:F6"/>
  </mergeCells>
  <phoneticPr fontId="1"/>
  <pageMargins left="0.70866141732283472" right="0.70866141732283472" top="0.74803149606299213" bottom="0.74803149606299213" header="0.31496062992125984" footer="0.31496062992125984"/>
  <pageSetup paperSize="9" scale="72" orientation="landscape" r:id="rId1"/>
  <colBreaks count="1" manualBreakCount="1">
    <brk id="19" max="95" man="1"/>
  </colBreak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0000000}">
          <x14:formula1>
            <xm:f>コード表!$B$15:$B$22</xm:f>
          </x14:formula1>
          <xm:sqref>N7:N85</xm:sqref>
        </x14:dataValidation>
        <x14:dataValidation type="list" allowBlank="1" showInputMessage="1" showErrorMessage="1" xr:uid="{00000000-0002-0000-0300-000001000000}">
          <x14:formula1>
            <xm:f>コード表!$F$15:$F$18</xm:f>
          </x14:formula1>
          <xm:sqref>P7:P85</xm:sqref>
        </x14:dataValidation>
        <x14:dataValidation type="list" allowBlank="1" showInputMessage="1" showErrorMessage="1" xr:uid="{00000000-0002-0000-0300-000002000000}">
          <x14:formula1>
            <xm:f>コード表!E$15:E$18</xm:f>
          </x14:formula1>
          <xm:sqref>O7:O85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B1:H19"/>
  <sheetViews>
    <sheetView zoomScaleNormal="100" workbookViewId="0">
      <selection activeCell="E16" sqref="E16"/>
    </sheetView>
  </sheetViews>
  <sheetFormatPr defaultRowHeight="18.75" customHeight="1" x14ac:dyDescent="0.15"/>
  <cols>
    <col min="1" max="1" width="12" customWidth="1"/>
    <col min="2" max="2" width="20.25" customWidth="1"/>
    <col min="3" max="3" width="7.625" customWidth="1"/>
    <col min="4" max="4" width="20.625" customWidth="1"/>
    <col min="5" max="5" width="11.125" customWidth="1"/>
    <col min="6" max="6" width="22.125" customWidth="1"/>
    <col min="7" max="7" width="8.125" customWidth="1"/>
    <col min="8" max="8" width="19.75" customWidth="1"/>
  </cols>
  <sheetData>
    <row r="1" spans="2:8" ht="23.25" customHeight="1" x14ac:dyDescent="0.15">
      <c r="B1" t="s">
        <v>200</v>
      </c>
      <c r="C1" s="81"/>
    </row>
    <row r="2" spans="2:8" ht="14.25" customHeight="1" x14ac:dyDescent="0.15"/>
    <row r="3" spans="2:8" ht="24.75" customHeight="1" x14ac:dyDescent="0.15">
      <c r="B3" s="157" t="s">
        <v>202</v>
      </c>
      <c r="C3" s="157"/>
      <c r="D3" s="157"/>
    </row>
    <row r="4" spans="2:8" ht="17.25" customHeight="1" x14ac:dyDescent="0.15">
      <c r="B4" s="53"/>
    </row>
    <row r="5" spans="2:8" ht="19.5" customHeight="1" x14ac:dyDescent="0.15">
      <c r="B5" s="50" t="s">
        <v>161</v>
      </c>
      <c r="C5" s="62" t="s">
        <v>163</v>
      </c>
      <c r="D5" s="50" t="s">
        <v>178</v>
      </c>
      <c r="F5" s="92" t="s">
        <v>156</v>
      </c>
      <c r="G5" s="156" t="s">
        <v>179</v>
      </c>
      <c r="H5" s="95"/>
    </row>
    <row r="6" spans="2:8" ht="19.5" customHeight="1" x14ac:dyDescent="0.15">
      <c r="B6" s="92" t="s">
        <v>109</v>
      </c>
      <c r="C6" s="63"/>
      <c r="D6" s="12" t="e">
        <f>VLOOKUP(C6,コード表!$B$3:$C$7,2)</f>
        <v>#N/A</v>
      </c>
      <c r="E6" s="49"/>
      <c r="F6" s="92" t="s">
        <v>157</v>
      </c>
      <c r="G6" s="156"/>
      <c r="H6" s="95"/>
    </row>
    <row r="7" spans="2:8" ht="19.5" customHeight="1" x14ac:dyDescent="0.15">
      <c r="B7" s="92" t="s">
        <v>119</v>
      </c>
      <c r="C7" s="63"/>
      <c r="D7" s="92" t="e">
        <f>VLOOKUP(C7,コード表!$D$3:$E$11,2)</f>
        <v>#N/A</v>
      </c>
      <c r="E7" s="49"/>
      <c r="F7" s="92" t="s">
        <v>171</v>
      </c>
      <c r="G7" s="156"/>
      <c r="H7" s="95"/>
    </row>
    <row r="8" spans="2:8" ht="19.5" customHeight="1" x14ac:dyDescent="0.15">
      <c r="B8" s="92" t="s">
        <v>108</v>
      </c>
      <c r="C8" s="63"/>
      <c r="D8" s="12" t="e">
        <f>VLOOKUP(C8,コード表!$B$10:$C$11,2)</f>
        <v>#N/A</v>
      </c>
      <c r="E8" s="49"/>
      <c r="F8" s="97" t="s">
        <v>158</v>
      </c>
      <c r="G8" s="156"/>
      <c r="H8" s="95"/>
    </row>
    <row r="9" spans="2:8" ht="19.5" customHeight="1" x14ac:dyDescent="0.15">
      <c r="B9" s="92" t="s">
        <v>155</v>
      </c>
      <c r="C9" s="63"/>
      <c r="D9" s="12" t="e">
        <f>VLOOKUP(C9,コード表!$F$3:$G$5,2)</f>
        <v>#N/A</v>
      </c>
      <c r="E9" s="49"/>
      <c r="F9" s="97" t="s">
        <v>159</v>
      </c>
      <c r="G9" s="156"/>
      <c r="H9" s="95"/>
    </row>
    <row r="10" spans="2:8" ht="19.5" customHeight="1" x14ac:dyDescent="0.15">
      <c r="B10" s="92" t="s">
        <v>132</v>
      </c>
      <c r="C10" s="63"/>
      <c r="D10" s="12" t="e">
        <f>VLOOKUP(C10,コード表!$K$3:$M$71,3)</f>
        <v>#N/A</v>
      </c>
      <c r="E10" s="49"/>
      <c r="F10" s="97" t="s">
        <v>160</v>
      </c>
      <c r="G10" s="156"/>
      <c r="H10" s="95"/>
    </row>
    <row r="11" spans="2:8" ht="10.5" customHeight="1" x14ac:dyDescent="0.15">
      <c r="E11" s="49"/>
    </row>
    <row r="12" spans="2:8" ht="19.5" customHeight="1" x14ac:dyDescent="0.15">
      <c r="E12" s="49"/>
    </row>
    <row r="13" spans="2:8" ht="19.5" customHeight="1" x14ac:dyDescent="0.15">
      <c r="E13" s="49"/>
    </row>
    <row r="14" spans="2:8" ht="27" customHeight="1" x14ac:dyDescent="0.15">
      <c r="B14" s="154" t="s">
        <v>261</v>
      </c>
      <c r="C14" s="155"/>
      <c r="D14" s="155"/>
      <c r="E14" s="49"/>
      <c r="H14" s="122" t="s">
        <v>262</v>
      </c>
    </row>
    <row r="15" spans="2:8" ht="19.5" customHeight="1" x14ac:dyDescent="0.15">
      <c r="B15" s="87"/>
      <c r="E15" s="49"/>
    </row>
    <row r="16" spans="2:8" ht="19.5" customHeight="1" x14ac:dyDescent="0.15">
      <c r="E16" s="49"/>
    </row>
    <row r="17" spans="5:5" ht="19.5" customHeight="1" x14ac:dyDescent="0.15">
      <c r="E17" s="49"/>
    </row>
    <row r="18" spans="5:5" ht="19.5" customHeight="1" x14ac:dyDescent="0.15"/>
    <row r="19" spans="5:5" ht="19.5" customHeight="1" x14ac:dyDescent="0.15"/>
  </sheetData>
  <mergeCells count="3">
    <mergeCell ref="B14:D14"/>
    <mergeCell ref="G5:G10"/>
    <mergeCell ref="B3:D3"/>
  </mergeCells>
  <phoneticPr fontId="1"/>
  <pageMargins left="0.51181102362204722" right="0.70866141732283472" top="0.74803149606299213" bottom="0.74803149606299213" header="0.31496062992125984" footer="0.31496062992125984"/>
  <pageSetup paperSize="9" scale="9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59999389629810485"/>
  </sheetPr>
  <dimension ref="A1:BK76"/>
  <sheetViews>
    <sheetView showZeros="0" zoomScaleNormal="100" workbookViewId="0">
      <selection activeCell="G15" sqref="G15:U15"/>
    </sheetView>
  </sheetViews>
  <sheetFormatPr defaultColWidth="2.375" defaultRowHeight="14.25" x14ac:dyDescent="0.15"/>
  <cols>
    <col min="1" max="1" width="7.375" style="115" customWidth="1"/>
    <col min="2" max="2" width="3" style="14" customWidth="1"/>
    <col min="3" max="3" width="2.375" style="14"/>
    <col min="4" max="4" width="2.5" style="14" customWidth="1"/>
    <col min="5" max="5" width="9.25" style="14" hidden="1" customWidth="1"/>
    <col min="6" max="6" width="2.75" style="14" customWidth="1"/>
    <col min="7" max="16384" width="2.375" style="14"/>
  </cols>
  <sheetData>
    <row r="1" spans="1:40" ht="32.25" customHeight="1" x14ac:dyDescent="0.15">
      <c r="B1" s="166" t="s">
        <v>152</v>
      </c>
      <c r="C1" s="166"/>
      <c r="D1" s="166"/>
      <c r="E1" s="166"/>
      <c r="F1" s="166"/>
      <c r="G1" s="166"/>
      <c r="H1" s="166"/>
      <c r="I1" s="166"/>
      <c r="J1" s="166"/>
      <c r="K1" s="166"/>
      <c r="L1" s="166"/>
      <c r="M1" s="166"/>
      <c r="N1" s="166"/>
      <c r="O1" s="166"/>
      <c r="P1" s="166"/>
      <c r="Q1" s="166"/>
      <c r="R1" s="166"/>
      <c r="S1" s="166"/>
      <c r="T1" s="166"/>
      <c r="U1" s="166"/>
      <c r="V1" s="166"/>
      <c r="W1" s="166"/>
      <c r="X1" s="166"/>
      <c r="Y1" s="166"/>
      <c r="Z1" s="166"/>
      <c r="AA1" s="166"/>
      <c r="AB1" s="166"/>
      <c r="AC1" s="166"/>
      <c r="AD1" s="166"/>
      <c r="AE1" s="166"/>
      <c r="AF1" s="166"/>
      <c r="AG1" s="166"/>
      <c r="AH1" s="166"/>
      <c r="AI1" s="166"/>
      <c r="AJ1" s="166"/>
      <c r="AK1" s="166"/>
      <c r="AL1" s="166"/>
      <c r="AM1" s="166"/>
      <c r="AN1" s="166"/>
    </row>
    <row r="2" spans="1:40" ht="26.25" customHeight="1" x14ac:dyDescent="0.15">
      <c r="B2" s="166" t="s">
        <v>134</v>
      </c>
      <c r="C2" s="166"/>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c r="AD2" s="166"/>
      <c r="AE2" s="166"/>
      <c r="AF2" s="166"/>
      <c r="AG2" s="166"/>
      <c r="AH2" s="166"/>
      <c r="AI2" s="166"/>
      <c r="AJ2" s="166"/>
      <c r="AK2" s="166"/>
      <c r="AL2" s="166"/>
      <c r="AM2" s="166"/>
      <c r="AN2" s="166"/>
    </row>
    <row r="3" spans="1:40" ht="9" customHeight="1" x14ac:dyDescent="0.15">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row>
    <row r="4" spans="1:40" ht="9" customHeight="1" x14ac:dyDescent="0.15">
      <c r="B4" s="167" t="s">
        <v>135</v>
      </c>
      <c r="C4" s="167"/>
      <c r="D4" s="167"/>
      <c r="E4" s="43"/>
      <c r="F4" s="16"/>
      <c r="G4" s="168" t="e">
        <f>【承諾書】作成シート!$D$6</f>
        <v>#N/A</v>
      </c>
      <c r="H4" s="168"/>
      <c r="I4" s="168"/>
      <c r="J4" s="168"/>
      <c r="K4" s="168"/>
      <c r="L4" s="168"/>
      <c r="M4" s="17"/>
      <c r="N4" s="167" t="s">
        <v>136</v>
      </c>
      <c r="O4" s="167"/>
      <c r="P4" s="167"/>
      <c r="Q4" s="183" t="e">
        <f>【承諾書】作成シート!D7</f>
        <v>#N/A</v>
      </c>
      <c r="R4" s="184"/>
      <c r="S4" s="184"/>
      <c r="T4" s="184"/>
      <c r="U4" s="184"/>
      <c r="V4" s="184"/>
      <c r="W4" s="184"/>
      <c r="X4" s="184"/>
      <c r="Y4" s="184"/>
      <c r="Z4" s="184"/>
      <c r="AA4" s="184"/>
      <c r="AB4" s="189" t="s">
        <v>199</v>
      </c>
      <c r="AC4" s="189"/>
      <c r="AD4" s="190" t="e">
        <f>【承諾書】作成シート!D8</f>
        <v>#N/A</v>
      </c>
      <c r="AE4" s="191"/>
      <c r="AF4" s="192"/>
      <c r="AG4" s="171" t="s">
        <v>154</v>
      </c>
      <c r="AH4" s="171"/>
      <c r="AI4" s="171"/>
      <c r="AJ4" s="171"/>
      <c r="AK4" s="171"/>
      <c r="AL4" s="171"/>
      <c r="AM4" s="171"/>
      <c r="AN4" s="172"/>
    </row>
    <row r="5" spans="1:40" ht="9" customHeight="1" x14ac:dyDescent="0.15">
      <c r="B5" s="167"/>
      <c r="C5" s="167"/>
      <c r="D5" s="167"/>
      <c r="E5" s="44"/>
      <c r="F5" s="18"/>
      <c r="G5" s="169"/>
      <c r="H5" s="169"/>
      <c r="I5" s="169"/>
      <c r="J5" s="169"/>
      <c r="K5" s="169"/>
      <c r="L5" s="169"/>
      <c r="M5" s="19"/>
      <c r="N5" s="167"/>
      <c r="O5" s="167"/>
      <c r="P5" s="167"/>
      <c r="Q5" s="185"/>
      <c r="R5" s="186"/>
      <c r="S5" s="186"/>
      <c r="T5" s="186"/>
      <c r="U5" s="186"/>
      <c r="V5" s="186"/>
      <c r="W5" s="186"/>
      <c r="X5" s="186"/>
      <c r="Y5" s="186"/>
      <c r="Z5" s="186"/>
      <c r="AA5" s="186"/>
      <c r="AB5" s="189"/>
      <c r="AC5" s="189"/>
      <c r="AD5" s="193"/>
      <c r="AE5" s="194"/>
      <c r="AF5" s="195"/>
      <c r="AG5" s="173"/>
      <c r="AH5" s="173"/>
      <c r="AI5" s="173"/>
      <c r="AJ5" s="173"/>
      <c r="AK5" s="173"/>
      <c r="AL5" s="173"/>
      <c r="AM5" s="173"/>
      <c r="AN5" s="174"/>
    </row>
    <row r="6" spans="1:40" ht="9" customHeight="1" x14ac:dyDescent="0.15">
      <c r="B6" s="167"/>
      <c r="C6" s="167"/>
      <c r="D6" s="167"/>
      <c r="E6" s="44"/>
      <c r="F6" s="18"/>
      <c r="G6" s="169"/>
      <c r="H6" s="169"/>
      <c r="I6" s="169"/>
      <c r="J6" s="169"/>
      <c r="K6" s="169"/>
      <c r="L6" s="169"/>
      <c r="M6" s="19"/>
      <c r="N6" s="167"/>
      <c r="O6" s="167"/>
      <c r="P6" s="167"/>
      <c r="Q6" s="185"/>
      <c r="R6" s="186"/>
      <c r="S6" s="186"/>
      <c r="T6" s="186"/>
      <c r="U6" s="186"/>
      <c r="V6" s="186"/>
      <c r="W6" s="186"/>
      <c r="X6" s="186"/>
      <c r="Y6" s="186"/>
      <c r="Z6" s="186"/>
      <c r="AA6" s="186"/>
      <c r="AB6" s="189"/>
      <c r="AC6" s="189"/>
      <c r="AD6" s="193"/>
      <c r="AE6" s="194"/>
      <c r="AF6" s="195"/>
      <c r="AG6" s="175" t="e">
        <f>【承諾書】作成シート!D9</f>
        <v>#N/A</v>
      </c>
      <c r="AH6" s="175"/>
      <c r="AI6" s="175"/>
      <c r="AJ6" s="175"/>
      <c r="AK6" s="175"/>
      <c r="AL6" s="175"/>
      <c r="AM6" s="175"/>
      <c r="AN6" s="176"/>
    </row>
    <row r="7" spans="1:40" ht="9" customHeight="1" x14ac:dyDescent="0.15">
      <c r="B7" s="167"/>
      <c r="C7" s="167"/>
      <c r="D7" s="167"/>
      <c r="E7" s="44"/>
      <c r="F7" s="18"/>
      <c r="G7" s="169"/>
      <c r="H7" s="169"/>
      <c r="I7" s="169"/>
      <c r="J7" s="169"/>
      <c r="K7" s="169"/>
      <c r="L7" s="169"/>
      <c r="M7" s="19"/>
      <c r="N7" s="167"/>
      <c r="O7" s="167"/>
      <c r="P7" s="167"/>
      <c r="Q7" s="185"/>
      <c r="R7" s="186"/>
      <c r="S7" s="186"/>
      <c r="T7" s="186"/>
      <c r="U7" s="186"/>
      <c r="V7" s="186"/>
      <c r="W7" s="186"/>
      <c r="X7" s="186"/>
      <c r="Y7" s="186"/>
      <c r="Z7" s="186"/>
      <c r="AA7" s="186"/>
      <c r="AB7" s="189"/>
      <c r="AC7" s="189"/>
      <c r="AD7" s="193"/>
      <c r="AE7" s="194"/>
      <c r="AF7" s="195"/>
      <c r="AG7" s="177"/>
      <c r="AH7" s="177"/>
      <c r="AI7" s="177"/>
      <c r="AJ7" s="177"/>
      <c r="AK7" s="177"/>
      <c r="AL7" s="177"/>
      <c r="AM7" s="177"/>
      <c r="AN7" s="178"/>
    </row>
    <row r="8" spans="1:40" ht="9" customHeight="1" x14ac:dyDescent="0.15">
      <c r="B8" s="167"/>
      <c r="C8" s="167"/>
      <c r="D8" s="167"/>
      <c r="E8" s="45"/>
      <c r="F8" s="21"/>
      <c r="G8" s="170"/>
      <c r="H8" s="170"/>
      <c r="I8" s="170"/>
      <c r="J8" s="170"/>
      <c r="K8" s="170"/>
      <c r="L8" s="170"/>
      <c r="M8" s="22"/>
      <c r="N8" s="167"/>
      <c r="O8" s="167"/>
      <c r="P8" s="167"/>
      <c r="Q8" s="187"/>
      <c r="R8" s="188"/>
      <c r="S8" s="188"/>
      <c r="T8" s="188"/>
      <c r="U8" s="188"/>
      <c r="V8" s="188"/>
      <c r="W8" s="188"/>
      <c r="X8" s="188"/>
      <c r="Y8" s="188"/>
      <c r="Z8" s="188"/>
      <c r="AA8" s="188"/>
      <c r="AB8" s="189"/>
      <c r="AC8" s="189"/>
      <c r="AD8" s="196"/>
      <c r="AE8" s="197"/>
      <c r="AF8" s="198"/>
      <c r="AG8" s="179"/>
      <c r="AH8" s="179"/>
      <c r="AI8" s="179"/>
      <c r="AJ8" s="179"/>
      <c r="AK8" s="179"/>
      <c r="AL8" s="179"/>
      <c r="AM8" s="179"/>
      <c r="AN8" s="180"/>
    </row>
    <row r="9" spans="1:40" ht="12.75" customHeight="1" x14ac:dyDescent="0.15">
      <c r="B9" s="24"/>
      <c r="C9" s="25"/>
      <c r="D9" s="25"/>
      <c r="E9" s="25"/>
      <c r="F9" s="26"/>
      <c r="G9" s="26"/>
      <c r="H9" s="26"/>
      <c r="I9" s="26"/>
      <c r="J9" s="26"/>
      <c r="K9" s="26"/>
      <c r="L9" s="25"/>
      <c r="M9" s="25"/>
      <c r="N9" s="25"/>
      <c r="O9" s="25"/>
      <c r="P9" s="25"/>
      <c r="Q9" s="27"/>
      <c r="R9" s="27"/>
      <c r="S9" s="27"/>
      <c r="T9" s="27"/>
      <c r="U9" s="27"/>
      <c r="V9" s="27"/>
      <c r="W9" s="27"/>
      <c r="X9" s="27"/>
      <c r="Y9" s="27"/>
      <c r="Z9" s="27"/>
      <c r="AA9" s="27"/>
      <c r="AB9" s="27"/>
      <c r="AC9" s="27"/>
      <c r="AD9" s="28"/>
      <c r="AE9" s="28"/>
      <c r="AF9" s="29"/>
      <c r="AG9" s="29"/>
      <c r="AH9" s="29"/>
      <c r="AI9" s="29"/>
      <c r="AJ9" s="29"/>
      <c r="AK9" s="29"/>
      <c r="AL9" s="29"/>
      <c r="AM9" s="29"/>
      <c r="AN9" s="29"/>
    </row>
    <row r="10" spans="1:40" ht="24.75" customHeight="1" x14ac:dyDescent="0.15">
      <c r="B10" s="30"/>
      <c r="C10" s="181" t="s">
        <v>137</v>
      </c>
      <c r="D10" s="181"/>
      <c r="E10" s="181"/>
      <c r="F10" s="181"/>
      <c r="G10" s="52"/>
      <c r="H10" s="52"/>
      <c r="I10" s="182" t="e">
        <f>【承諾書】作成シート!D10</f>
        <v>#N/A</v>
      </c>
      <c r="J10" s="182"/>
      <c r="K10" s="182"/>
      <c r="L10" s="182"/>
      <c r="M10" s="182"/>
      <c r="N10" s="182"/>
      <c r="O10" s="182"/>
      <c r="P10" s="182"/>
      <c r="Q10" s="182"/>
      <c r="R10" s="182"/>
      <c r="S10" s="60"/>
      <c r="T10" s="23"/>
      <c r="U10" s="20"/>
      <c r="V10" s="30"/>
      <c r="W10" s="161" t="s">
        <v>138</v>
      </c>
      <c r="X10" s="161"/>
      <c r="Y10" s="161"/>
      <c r="Z10" s="161"/>
      <c r="AA10" s="162">
        <f>【承諾書】作成シート!H5</f>
        <v>0</v>
      </c>
      <c r="AB10" s="162"/>
      <c r="AC10" s="162"/>
      <c r="AD10" s="162"/>
      <c r="AE10" s="162"/>
      <c r="AF10" s="162"/>
      <c r="AG10" s="162"/>
      <c r="AH10" s="162"/>
      <c r="AI10" s="162"/>
      <c r="AJ10" s="162"/>
      <c r="AK10" s="162"/>
      <c r="AL10" s="162"/>
      <c r="AM10" s="163" t="s">
        <v>139</v>
      </c>
      <c r="AN10" s="163"/>
    </row>
    <row r="11" spans="1:40" ht="24.75" customHeight="1" x14ac:dyDescent="0.15">
      <c r="B11" s="30"/>
      <c r="C11" s="30"/>
      <c r="D11" s="30"/>
      <c r="E11" s="30"/>
      <c r="F11" s="30"/>
      <c r="G11" s="30"/>
      <c r="H11" s="30"/>
      <c r="I11" s="30"/>
      <c r="J11" s="30"/>
      <c r="K11" s="30"/>
      <c r="L11" s="30"/>
      <c r="M11" s="30"/>
      <c r="N11" s="30"/>
      <c r="O11" s="30"/>
      <c r="P11" s="30"/>
      <c r="Q11" s="30"/>
      <c r="R11" s="30"/>
      <c r="S11" s="30"/>
      <c r="T11" s="30"/>
      <c r="U11" s="30"/>
      <c r="V11" s="30"/>
      <c r="W11" s="164" t="s">
        <v>140</v>
      </c>
      <c r="X11" s="164"/>
      <c r="Y11" s="164"/>
      <c r="Z11" s="164"/>
      <c r="AA11" s="165">
        <f>【承諾書】作成シート!H6</f>
        <v>0</v>
      </c>
      <c r="AB11" s="165"/>
      <c r="AC11" s="165"/>
      <c r="AD11" s="165"/>
      <c r="AE11" s="165"/>
      <c r="AF11" s="165"/>
      <c r="AG11" s="165"/>
      <c r="AH11" s="165"/>
      <c r="AI11" s="165"/>
      <c r="AJ11" s="165"/>
      <c r="AK11" s="165"/>
      <c r="AL11" s="165"/>
      <c r="AM11" s="31"/>
      <c r="AN11" s="31"/>
    </row>
    <row r="12" spans="1:40" ht="7.5" customHeight="1" x14ac:dyDescent="0.25">
      <c r="B12" s="32"/>
      <c r="C12" s="32"/>
      <c r="D12" s="32"/>
      <c r="E12" s="32"/>
      <c r="F12" s="32"/>
      <c r="G12" s="32"/>
      <c r="H12" s="32"/>
      <c r="I12" s="32"/>
      <c r="J12" s="33"/>
      <c r="K12" s="33"/>
      <c r="L12" s="33"/>
      <c r="M12" s="33"/>
      <c r="N12" s="33"/>
      <c r="O12" s="33"/>
      <c r="P12" s="34"/>
      <c r="Q12" s="34"/>
      <c r="R12" s="34"/>
      <c r="S12" s="34"/>
      <c r="T12" s="34"/>
      <c r="U12" s="34"/>
      <c r="V12" s="34"/>
    </row>
    <row r="13" spans="1:40" ht="14.25" customHeight="1" x14ac:dyDescent="0.15">
      <c r="B13" s="30" t="s">
        <v>141</v>
      </c>
      <c r="C13" s="30"/>
      <c r="D13" s="30"/>
      <c r="E13" s="30"/>
      <c r="F13" s="30"/>
      <c r="G13" s="30"/>
      <c r="H13" s="30"/>
      <c r="I13" s="30"/>
      <c r="J13" s="30"/>
      <c r="K13" s="30"/>
      <c r="L13" s="30"/>
      <c r="M13" s="30"/>
      <c r="N13" s="30"/>
      <c r="O13" s="30"/>
      <c r="P13" s="30"/>
      <c r="Q13" s="30"/>
    </row>
    <row r="14" spans="1:40" ht="6" customHeight="1" x14ac:dyDescent="0.15">
      <c r="B14" s="35"/>
      <c r="C14" s="35"/>
      <c r="D14" s="35"/>
      <c r="E14" s="35"/>
      <c r="F14" s="36"/>
      <c r="M14" s="35"/>
      <c r="N14" s="35"/>
      <c r="O14" s="35"/>
      <c r="P14" s="35"/>
      <c r="Q14" s="35"/>
      <c r="R14" s="35"/>
      <c r="S14" s="35"/>
      <c r="W14" s="37"/>
      <c r="X14" s="37"/>
      <c r="Y14" s="37"/>
      <c r="Z14" s="37"/>
      <c r="AA14" s="37"/>
      <c r="AB14" s="37"/>
      <c r="AC14" s="37"/>
      <c r="AD14" s="37"/>
      <c r="AE14" s="37"/>
      <c r="AF14" s="37"/>
      <c r="AG14" s="37"/>
      <c r="AH14" s="37"/>
      <c r="AI14" s="37"/>
      <c r="AJ14" s="37"/>
      <c r="AK14" s="37"/>
      <c r="AL14" s="37"/>
      <c r="AM14" s="37"/>
      <c r="AN14" s="37"/>
    </row>
    <row r="15" spans="1:40" ht="26.25" customHeight="1" x14ac:dyDescent="0.15">
      <c r="B15" s="201" t="s">
        <v>170</v>
      </c>
      <c r="C15" s="200"/>
      <c r="D15" s="200"/>
      <c r="E15" s="200"/>
      <c r="F15" s="200"/>
      <c r="G15" s="202">
        <f>【承諾書】作成シート!H7</f>
        <v>0</v>
      </c>
      <c r="H15" s="202"/>
      <c r="I15" s="202"/>
      <c r="J15" s="202"/>
      <c r="K15" s="202"/>
      <c r="L15" s="202"/>
      <c r="M15" s="202"/>
      <c r="N15" s="202"/>
      <c r="O15" s="202"/>
      <c r="P15" s="202"/>
      <c r="Q15" s="202"/>
      <c r="R15" s="202"/>
      <c r="S15" s="202"/>
      <c r="T15" s="202"/>
      <c r="U15" s="202"/>
      <c r="V15" s="203" t="s">
        <v>142</v>
      </c>
      <c r="W15" s="203"/>
      <c r="X15" s="203"/>
      <c r="Y15" s="203"/>
      <c r="Z15" s="199">
        <f>【承諾書】作成シート!H9</f>
        <v>0</v>
      </c>
      <c r="AA15" s="199"/>
      <c r="AB15" s="199"/>
      <c r="AC15" s="199"/>
      <c r="AD15" s="199"/>
      <c r="AE15" s="199"/>
      <c r="AF15" s="199"/>
      <c r="AG15" s="199"/>
      <c r="AH15" s="199"/>
      <c r="AI15" s="199"/>
      <c r="AJ15" s="199"/>
      <c r="AK15" s="199"/>
      <c r="AL15" s="199"/>
      <c r="AM15" s="199"/>
      <c r="AN15" s="199"/>
    </row>
    <row r="16" spans="1:40" ht="26.25" customHeight="1" x14ac:dyDescent="0.15">
      <c r="A16" s="158" t="s">
        <v>237</v>
      </c>
      <c r="B16" s="200" t="s">
        <v>143</v>
      </c>
      <c r="C16" s="200"/>
      <c r="D16" s="200"/>
      <c r="E16" s="200"/>
      <c r="F16" s="200"/>
      <c r="G16" s="202">
        <f>【承諾書】作成シート!H8</f>
        <v>0</v>
      </c>
      <c r="H16" s="202"/>
      <c r="I16" s="202"/>
      <c r="J16" s="202"/>
      <c r="K16" s="202"/>
      <c r="L16" s="202"/>
      <c r="M16" s="202"/>
      <c r="N16" s="202"/>
      <c r="O16" s="202"/>
      <c r="P16" s="202"/>
      <c r="Q16" s="202"/>
      <c r="R16" s="202"/>
      <c r="S16" s="202"/>
      <c r="T16" s="202"/>
      <c r="U16" s="202"/>
      <c r="V16" s="201" t="s">
        <v>144</v>
      </c>
      <c r="W16" s="201"/>
      <c r="X16" s="201"/>
      <c r="Y16" s="201"/>
      <c r="Z16" s="199">
        <f>【承諾書】作成シート!H10</f>
        <v>0</v>
      </c>
      <c r="AA16" s="199"/>
      <c r="AB16" s="199"/>
      <c r="AC16" s="199"/>
      <c r="AD16" s="199"/>
      <c r="AE16" s="199"/>
      <c r="AF16" s="199"/>
      <c r="AG16" s="199"/>
      <c r="AH16" s="199"/>
      <c r="AI16" s="199"/>
      <c r="AJ16" s="199"/>
      <c r="AK16" s="199"/>
      <c r="AL16" s="199"/>
      <c r="AM16" s="199"/>
      <c r="AN16" s="199"/>
    </row>
    <row r="17" spans="1:63" ht="17.25" customHeight="1" x14ac:dyDescent="0.15">
      <c r="A17" s="159"/>
    </row>
    <row r="18" spans="1:63" ht="9.75" customHeight="1" x14ac:dyDescent="0.15">
      <c r="A18" s="160"/>
      <c r="B18" s="199" t="s">
        <v>201</v>
      </c>
      <c r="C18" s="189"/>
      <c r="D18" s="189"/>
      <c r="E18" s="42"/>
      <c r="F18" s="200" t="s">
        <v>148</v>
      </c>
      <c r="G18" s="200"/>
      <c r="H18" s="200"/>
      <c r="I18" s="200"/>
      <c r="J18" s="200"/>
      <c r="K18" s="200"/>
      <c r="L18" s="200"/>
      <c r="M18" s="200"/>
      <c r="N18" s="200"/>
      <c r="O18" s="200" t="s">
        <v>149</v>
      </c>
      <c r="P18" s="200"/>
      <c r="Q18" s="200"/>
      <c r="R18" s="200"/>
      <c r="S18" s="200"/>
      <c r="T18" s="200"/>
      <c r="U18" s="200"/>
      <c r="V18" s="200"/>
      <c r="W18" s="200" t="s">
        <v>145</v>
      </c>
      <c r="X18" s="200"/>
      <c r="Y18" s="200"/>
      <c r="Z18" s="200" t="s">
        <v>146</v>
      </c>
      <c r="AA18" s="200"/>
      <c r="AB18" s="200"/>
      <c r="AC18" s="200"/>
      <c r="AD18" s="200"/>
      <c r="AE18" s="200"/>
      <c r="AF18" s="200"/>
      <c r="AG18" s="200"/>
      <c r="AH18" s="200"/>
      <c r="AI18" s="200"/>
      <c r="AJ18" s="200"/>
      <c r="AK18" s="200"/>
      <c r="AL18" s="200"/>
      <c r="AM18" s="200"/>
      <c r="AN18" s="200"/>
    </row>
    <row r="19" spans="1:63" ht="13.5" customHeight="1" x14ac:dyDescent="0.15">
      <c r="A19" s="115" t="s">
        <v>239</v>
      </c>
      <c r="B19" s="189"/>
      <c r="C19" s="189"/>
      <c r="D19" s="189"/>
      <c r="E19" s="46"/>
      <c r="F19" s="200"/>
      <c r="G19" s="200"/>
      <c r="H19" s="200"/>
      <c r="I19" s="200"/>
      <c r="J19" s="200"/>
      <c r="K19" s="200"/>
      <c r="L19" s="200"/>
      <c r="M19" s="200"/>
      <c r="N19" s="200"/>
      <c r="O19" s="200"/>
      <c r="P19" s="200"/>
      <c r="Q19" s="200"/>
      <c r="R19" s="200"/>
      <c r="S19" s="200"/>
      <c r="T19" s="200"/>
      <c r="U19" s="200"/>
      <c r="V19" s="200"/>
      <c r="W19" s="200"/>
      <c r="X19" s="200"/>
      <c r="Y19" s="200"/>
      <c r="Z19" s="200"/>
      <c r="AA19" s="200"/>
      <c r="AB19" s="200"/>
      <c r="AC19" s="200"/>
      <c r="AD19" s="200"/>
      <c r="AE19" s="200"/>
      <c r="AF19" s="200"/>
      <c r="AG19" s="200"/>
      <c r="AH19" s="200"/>
      <c r="AI19" s="200"/>
      <c r="AJ19" s="200"/>
      <c r="AK19" s="200"/>
      <c r="AL19" s="200"/>
      <c r="AM19" s="200"/>
      <c r="AN19" s="200"/>
      <c r="BI19" s="30"/>
      <c r="BJ19" s="30"/>
      <c r="BK19" s="30"/>
    </row>
    <row r="20" spans="1:63" ht="18" customHeight="1" x14ac:dyDescent="0.15">
      <c r="A20" s="115" t="s">
        <v>238</v>
      </c>
      <c r="B20" s="189"/>
      <c r="C20" s="189"/>
      <c r="D20" s="189"/>
      <c r="E20" s="47"/>
      <c r="F20" s="200"/>
      <c r="G20" s="200"/>
      <c r="H20" s="200"/>
      <c r="I20" s="200"/>
      <c r="J20" s="200"/>
      <c r="K20" s="200"/>
      <c r="L20" s="200"/>
      <c r="M20" s="200"/>
      <c r="N20" s="200"/>
      <c r="O20" s="200"/>
      <c r="P20" s="200"/>
      <c r="Q20" s="200"/>
      <c r="R20" s="200"/>
      <c r="S20" s="200"/>
      <c r="T20" s="200"/>
      <c r="U20" s="200"/>
      <c r="V20" s="200"/>
      <c r="W20" s="200"/>
      <c r="X20" s="200"/>
      <c r="Y20" s="200"/>
      <c r="Z20" s="200" t="s">
        <v>153</v>
      </c>
      <c r="AA20" s="200"/>
      <c r="AB20" s="200"/>
      <c r="AC20" s="200"/>
      <c r="AD20" s="200"/>
      <c r="AE20" s="200" t="s">
        <v>151</v>
      </c>
      <c r="AF20" s="200"/>
      <c r="AG20" s="200"/>
      <c r="AH20" s="200"/>
      <c r="AI20" s="200"/>
      <c r="AJ20" s="200" t="s">
        <v>150</v>
      </c>
      <c r="AK20" s="200"/>
      <c r="AL20" s="200"/>
      <c r="AM20" s="200"/>
      <c r="AN20" s="200"/>
    </row>
    <row r="21" spans="1:63" ht="22.5" customHeight="1" x14ac:dyDescent="0.15">
      <c r="A21" s="116"/>
      <c r="B21" s="189" t="str">
        <f>IFERROR(VLOOKUP(A21,選手基本データ!A6:P150,12),"")</f>
        <v/>
      </c>
      <c r="C21" s="189"/>
      <c r="D21" s="189"/>
      <c r="E21" s="48"/>
      <c r="F21" s="207" t="str">
        <f>IFERROR(VLOOKUP(A21,選手基本データ!A6:P150,10),"")</f>
        <v/>
      </c>
      <c r="G21" s="208"/>
      <c r="H21" s="208"/>
      <c r="I21" s="208"/>
      <c r="J21" s="208"/>
      <c r="K21" s="208"/>
      <c r="L21" s="208"/>
      <c r="M21" s="208"/>
      <c r="N21" s="209"/>
      <c r="O21" s="204" t="str">
        <f>IFERROR(VLOOKUP(A21,選手基本データ!A6:P150,11),"")</f>
        <v/>
      </c>
      <c r="P21" s="205"/>
      <c r="Q21" s="205"/>
      <c r="R21" s="205"/>
      <c r="S21" s="205"/>
      <c r="T21" s="205"/>
      <c r="U21" s="205"/>
      <c r="V21" s="206"/>
      <c r="W21" s="200" t="str">
        <f>IFERROR(VLOOKUP(A21,選手基本データ!A6:P150,13),"")</f>
        <v/>
      </c>
      <c r="X21" s="200"/>
      <c r="Y21" s="200"/>
      <c r="Z21" s="204" t="str">
        <f>IFERROR(VLOOKUP(A21,選手基本データ!A6:P150,14),"")</f>
        <v/>
      </c>
      <c r="AA21" s="205"/>
      <c r="AB21" s="205"/>
      <c r="AC21" s="205"/>
      <c r="AD21" s="206"/>
      <c r="AE21" s="204" t="str">
        <f>IFERROR(VLOOKUP(A21,選手基本データ!A6:P150,15),"")</f>
        <v/>
      </c>
      <c r="AF21" s="205"/>
      <c r="AG21" s="205"/>
      <c r="AH21" s="205"/>
      <c r="AI21" s="206"/>
      <c r="AJ21" s="204" t="str">
        <f>IFERROR(VLOOKUP(A21,選手基本データ!A6:P150,16),"")</f>
        <v/>
      </c>
      <c r="AK21" s="205"/>
      <c r="AL21" s="205"/>
      <c r="AM21" s="205"/>
      <c r="AN21" s="206"/>
    </row>
    <row r="22" spans="1:63" ht="22.5" customHeight="1" x14ac:dyDescent="0.15">
      <c r="A22" s="116"/>
      <c r="B22" s="189" t="str">
        <f>IFERROR(VLOOKUP(A22,選手基本データ!A6:P151,12),"")</f>
        <v/>
      </c>
      <c r="C22" s="189"/>
      <c r="D22" s="189"/>
      <c r="E22" s="48"/>
      <c r="F22" s="207" t="str">
        <f>IFERROR(VLOOKUP(A22,選手基本データ!A6:P151,10),"")</f>
        <v/>
      </c>
      <c r="G22" s="208"/>
      <c r="H22" s="208"/>
      <c r="I22" s="208"/>
      <c r="J22" s="208"/>
      <c r="K22" s="208"/>
      <c r="L22" s="208"/>
      <c r="M22" s="208"/>
      <c r="N22" s="209"/>
      <c r="O22" s="204" t="str">
        <f>IFERROR(VLOOKUP(A22,選手基本データ!A6:P151,11),"")</f>
        <v/>
      </c>
      <c r="P22" s="205"/>
      <c r="Q22" s="205"/>
      <c r="R22" s="205"/>
      <c r="S22" s="205"/>
      <c r="T22" s="205"/>
      <c r="U22" s="205"/>
      <c r="V22" s="206"/>
      <c r="W22" s="200" t="str">
        <f>IFERROR(VLOOKUP(A22,選手基本データ!A6:P151,13),"")</f>
        <v/>
      </c>
      <c r="X22" s="200"/>
      <c r="Y22" s="200"/>
      <c r="Z22" s="204" t="str">
        <f>IFERROR(VLOOKUP(A22,選手基本データ!A6:P151,14),"")</f>
        <v/>
      </c>
      <c r="AA22" s="205"/>
      <c r="AB22" s="205"/>
      <c r="AC22" s="205"/>
      <c r="AD22" s="206"/>
      <c r="AE22" s="204" t="str">
        <f>IFERROR(VLOOKUP(A22,選手基本データ!A6:P151,15),"")</f>
        <v/>
      </c>
      <c r="AF22" s="205"/>
      <c r="AG22" s="205"/>
      <c r="AH22" s="205"/>
      <c r="AI22" s="206"/>
      <c r="AJ22" s="204" t="str">
        <f>IFERROR(VLOOKUP(A22,選手基本データ!A6:P151,16),"")</f>
        <v/>
      </c>
      <c r="AK22" s="205"/>
      <c r="AL22" s="205"/>
      <c r="AM22" s="205"/>
      <c r="AN22" s="206"/>
    </row>
    <row r="23" spans="1:63" ht="22.5" customHeight="1" x14ac:dyDescent="0.15">
      <c r="A23" s="116"/>
      <c r="B23" s="189" t="str">
        <f>IFERROR(VLOOKUP(A23,選手基本データ!A6:P152,12),"")</f>
        <v/>
      </c>
      <c r="C23" s="189"/>
      <c r="D23" s="189"/>
      <c r="E23" s="48"/>
      <c r="F23" s="207" t="str">
        <f>IFERROR(VLOOKUP(A23,選手基本データ!A6:P152,10),"")</f>
        <v/>
      </c>
      <c r="G23" s="208"/>
      <c r="H23" s="208"/>
      <c r="I23" s="208"/>
      <c r="J23" s="208"/>
      <c r="K23" s="208"/>
      <c r="L23" s="208"/>
      <c r="M23" s="208"/>
      <c r="N23" s="209"/>
      <c r="O23" s="204" t="str">
        <f>IFERROR(VLOOKUP(A23,選手基本データ!A6:P152,11),"")</f>
        <v/>
      </c>
      <c r="P23" s="205"/>
      <c r="Q23" s="205"/>
      <c r="R23" s="205"/>
      <c r="S23" s="205"/>
      <c r="T23" s="205"/>
      <c r="U23" s="205"/>
      <c r="V23" s="206"/>
      <c r="W23" s="200" t="str">
        <f>IFERROR(VLOOKUP(A23,選手基本データ!A6:P152,13),"")</f>
        <v/>
      </c>
      <c r="X23" s="200"/>
      <c r="Y23" s="200"/>
      <c r="Z23" s="204" t="str">
        <f>IFERROR(VLOOKUP(A23,選手基本データ!A6:P152,14),"")</f>
        <v/>
      </c>
      <c r="AA23" s="205"/>
      <c r="AB23" s="205"/>
      <c r="AC23" s="205"/>
      <c r="AD23" s="206"/>
      <c r="AE23" s="204" t="str">
        <f>IFERROR(VLOOKUP(A23,選手基本データ!A6:P152,15),"")</f>
        <v/>
      </c>
      <c r="AF23" s="205"/>
      <c r="AG23" s="205"/>
      <c r="AH23" s="205"/>
      <c r="AI23" s="206"/>
      <c r="AJ23" s="204" t="str">
        <f>IFERROR(VLOOKUP(A23,選手基本データ!A6:P152,16),"")</f>
        <v/>
      </c>
      <c r="AK23" s="205"/>
      <c r="AL23" s="205"/>
      <c r="AM23" s="205"/>
      <c r="AN23" s="206"/>
    </row>
    <row r="24" spans="1:63" ht="22.5" customHeight="1" x14ac:dyDescent="0.15">
      <c r="A24" s="116"/>
      <c r="B24" s="189" t="str">
        <f>IFERROR(VLOOKUP(A24,選手基本データ!A6:P153,12),"")</f>
        <v/>
      </c>
      <c r="C24" s="189"/>
      <c r="D24" s="189"/>
      <c r="E24" s="48"/>
      <c r="F24" s="207" t="str">
        <f>IFERROR(VLOOKUP(A24,選手基本データ!A6:P153,10),"")</f>
        <v/>
      </c>
      <c r="G24" s="208"/>
      <c r="H24" s="208"/>
      <c r="I24" s="208"/>
      <c r="J24" s="208"/>
      <c r="K24" s="208"/>
      <c r="L24" s="208"/>
      <c r="M24" s="208"/>
      <c r="N24" s="209"/>
      <c r="O24" s="204" t="str">
        <f>IFERROR(VLOOKUP(A24,選手基本データ!A6:P153,11),"")</f>
        <v/>
      </c>
      <c r="P24" s="205"/>
      <c r="Q24" s="205"/>
      <c r="R24" s="205"/>
      <c r="S24" s="205"/>
      <c r="T24" s="205"/>
      <c r="U24" s="205"/>
      <c r="V24" s="206"/>
      <c r="W24" s="200" t="str">
        <f>IFERROR(VLOOKUP(A24,選手基本データ!A6:P153,13),"")</f>
        <v/>
      </c>
      <c r="X24" s="200"/>
      <c r="Y24" s="200"/>
      <c r="Z24" s="204" t="str">
        <f>IFERROR(VLOOKUP(A24,選手基本データ!A6:P153,14),"")</f>
        <v/>
      </c>
      <c r="AA24" s="205"/>
      <c r="AB24" s="205"/>
      <c r="AC24" s="205"/>
      <c r="AD24" s="206"/>
      <c r="AE24" s="204" t="str">
        <f>IFERROR(VLOOKUP(A24,選手基本データ!A6:P153,15),"")</f>
        <v/>
      </c>
      <c r="AF24" s="205"/>
      <c r="AG24" s="205"/>
      <c r="AH24" s="205"/>
      <c r="AI24" s="206"/>
      <c r="AJ24" s="204" t="str">
        <f>IFERROR(VLOOKUP(A24,選手基本データ!A6:P153,16),"")</f>
        <v/>
      </c>
      <c r="AK24" s="205"/>
      <c r="AL24" s="205"/>
      <c r="AM24" s="205"/>
      <c r="AN24" s="206"/>
    </row>
    <row r="25" spans="1:63" ht="22.5" customHeight="1" x14ac:dyDescent="0.15">
      <c r="A25" s="117"/>
      <c r="B25" s="189" t="str">
        <f>IFERROR(VLOOKUP(A25,選手基本データ!A6:P154,12),"")</f>
        <v/>
      </c>
      <c r="C25" s="189"/>
      <c r="D25" s="189"/>
      <c r="E25" s="48"/>
      <c r="F25" s="207" t="str">
        <f>IFERROR(VLOOKUP(A25,選手基本データ!A6:P154,10),"")</f>
        <v/>
      </c>
      <c r="G25" s="208"/>
      <c r="H25" s="208"/>
      <c r="I25" s="208"/>
      <c r="J25" s="208"/>
      <c r="K25" s="208"/>
      <c r="L25" s="208"/>
      <c r="M25" s="208"/>
      <c r="N25" s="209"/>
      <c r="O25" s="204" t="str">
        <f>IFERROR(VLOOKUP(A25,選手基本データ!A6:P154,11),"")</f>
        <v/>
      </c>
      <c r="P25" s="205"/>
      <c r="Q25" s="205"/>
      <c r="R25" s="205"/>
      <c r="S25" s="205"/>
      <c r="T25" s="205"/>
      <c r="U25" s="205"/>
      <c r="V25" s="206"/>
      <c r="W25" s="200" t="str">
        <f>IFERROR(VLOOKUP(A25,選手基本データ!A6:P154,13),"")</f>
        <v/>
      </c>
      <c r="X25" s="200"/>
      <c r="Y25" s="200"/>
      <c r="Z25" s="204" t="str">
        <f>IFERROR(VLOOKUP(A25,選手基本データ!A6:P154,14),"")</f>
        <v/>
      </c>
      <c r="AA25" s="205"/>
      <c r="AB25" s="205"/>
      <c r="AC25" s="205"/>
      <c r="AD25" s="206"/>
      <c r="AE25" s="204" t="str">
        <f>IFERROR(VLOOKUP(A25,選手基本データ!A6:P154,15),"")</f>
        <v/>
      </c>
      <c r="AF25" s="205"/>
      <c r="AG25" s="205"/>
      <c r="AH25" s="205"/>
      <c r="AI25" s="206"/>
      <c r="AJ25" s="204" t="str">
        <f>IFERROR(VLOOKUP(A25,選手基本データ!A6:P154,16),"")</f>
        <v/>
      </c>
      <c r="AK25" s="205"/>
      <c r="AL25" s="205"/>
      <c r="AM25" s="205"/>
      <c r="AN25" s="206"/>
    </row>
    <row r="26" spans="1:63" ht="22.5" customHeight="1" x14ac:dyDescent="0.15">
      <c r="A26" s="117"/>
      <c r="B26" s="189" t="str">
        <f>IFERROR(VLOOKUP(A26,選手基本データ!A6:P155,12),"")</f>
        <v/>
      </c>
      <c r="C26" s="189"/>
      <c r="D26" s="189"/>
      <c r="E26" s="48"/>
      <c r="F26" s="207" t="str">
        <f>IFERROR(VLOOKUP(A26,選手基本データ!A6:P155,10),"")</f>
        <v/>
      </c>
      <c r="G26" s="208"/>
      <c r="H26" s="208"/>
      <c r="I26" s="208"/>
      <c r="J26" s="208"/>
      <c r="K26" s="208"/>
      <c r="L26" s="208"/>
      <c r="M26" s="208"/>
      <c r="N26" s="209"/>
      <c r="O26" s="204" t="str">
        <f>IFERROR(VLOOKUP(A26,選手基本データ!A6:P155,11),"")</f>
        <v/>
      </c>
      <c r="P26" s="205"/>
      <c r="Q26" s="205"/>
      <c r="R26" s="205"/>
      <c r="S26" s="205"/>
      <c r="T26" s="205"/>
      <c r="U26" s="205"/>
      <c r="V26" s="206"/>
      <c r="W26" s="200" t="str">
        <f>IFERROR(VLOOKUP(A26,選手基本データ!A6:P155,13),"")</f>
        <v/>
      </c>
      <c r="X26" s="200"/>
      <c r="Y26" s="200"/>
      <c r="Z26" s="204" t="str">
        <f>IFERROR(VLOOKUP(A26,選手基本データ!A6:P155,14),"")</f>
        <v/>
      </c>
      <c r="AA26" s="205"/>
      <c r="AB26" s="205"/>
      <c r="AC26" s="205"/>
      <c r="AD26" s="206"/>
      <c r="AE26" s="204" t="str">
        <f>IFERROR(VLOOKUP(A26,選手基本データ!A6:P155,15),"")</f>
        <v/>
      </c>
      <c r="AF26" s="205"/>
      <c r="AG26" s="205"/>
      <c r="AH26" s="205"/>
      <c r="AI26" s="206"/>
      <c r="AJ26" s="204" t="str">
        <f>IFERROR(VLOOKUP(A26,選手基本データ!A6:P155,16),"")</f>
        <v/>
      </c>
      <c r="AK26" s="205"/>
      <c r="AL26" s="205"/>
      <c r="AM26" s="205"/>
      <c r="AN26" s="206"/>
    </row>
    <row r="27" spans="1:63" ht="22.5" customHeight="1" x14ac:dyDescent="0.15">
      <c r="A27" s="117"/>
      <c r="B27" s="189" t="str">
        <f>IFERROR(VLOOKUP(A27,選手基本データ!A6:P156,12),"")</f>
        <v/>
      </c>
      <c r="C27" s="189"/>
      <c r="D27" s="189"/>
      <c r="E27" s="48"/>
      <c r="F27" s="207" t="str">
        <f>IFERROR(VLOOKUP(A27,選手基本データ!A6:P156,10),"")</f>
        <v/>
      </c>
      <c r="G27" s="208"/>
      <c r="H27" s="208"/>
      <c r="I27" s="208"/>
      <c r="J27" s="208"/>
      <c r="K27" s="208"/>
      <c r="L27" s="208"/>
      <c r="M27" s="208"/>
      <c r="N27" s="209"/>
      <c r="O27" s="204" t="str">
        <f>IFERROR(VLOOKUP(A27,選手基本データ!A6:P156,11),"")</f>
        <v/>
      </c>
      <c r="P27" s="205"/>
      <c r="Q27" s="205"/>
      <c r="R27" s="205"/>
      <c r="S27" s="205"/>
      <c r="T27" s="205"/>
      <c r="U27" s="205"/>
      <c r="V27" s="206"/>
      <c r="W27" s="200" t="str">
        <f>IFERROR(VLOOKUP(A27,選手基本データ!A6:P156,13),"")</f>
        <v/>
      </c>
      <c r="X27" s="200"/>
      <c r="Y27" s="200"/>
      <c r="Z27" s="204" t="str">
        <f>IFERROR(VLOOKUP(A27,選手基本データ!A6:P156,14),"")</f>
        <v/>
      </c>
      <c r="AA27" s="205"/>
      <c r="AB27" s="205"/>
      <c r="AC27" s="205"/>
      <c r="AD27" s="206"/>
      <c r="AE27" s="204" t="str">
        <f>IFERROR(VLOOKUP(A27,選手基本データ!A6:P156,15),"")</f>
        <v/>
      </c>
      <c r="AF27" s="205"/>
      <c r="AG27" s="205"/>
      <c r="AH27" s="205"/>
      <c r="AI27" s="206"/>
      <c r="AJ27" s="204" t="str">
        <f>IFERROR(VLOOKUP(A27,選手基本データ!A6:P156,16),"")</f>
        <v/>
      </c>
      <c r="AK27" s="205"/>
      <c r="AL27" s="205"/>
      <c r="AM27" s="205"/>
      <c r="AN27" s="206"/>
    </row>
    <row r="28" spans="1:63" ht="22.5" customHeight="1" x14ac:dyDescent="0.15">
      <c r="A28" s="117"/>
      <c r="B28" s="189" t="str">
        <f>IFERROR(VLOOKUP(A28,選手基本データ!A6:P157,12),"")</f>
        <v/>
      </c>
      <c r="C28" s="189"/>
      <c r="D28" s="189"/>
      <c r="E28" s="48"/>
      <c r="F28" s="207" t="str">
        <f>IFERROR(VLOOKUP(A28,選手基本データ!A6:P157,10),"")</f>
        <v/>
      </c>
      <c r="G28" s="208"/>
      <c r="H28" s="208"/>
      <c r="I28" s="208"/>
      <c r="J28" s="208"/>
      <c r="K28" s="208"/>
      <c r="L28" s="208"/>
      <c r="M28" s="208"/>
      <c r="N28" s="209"/>
      <c r="O28" s="204" t="str">
        <f>IFERROR(VLOOKUP(A28,選手基本データ!A6:P157,11),"")</f>
        <v/>
      </c>
      <c r="P28" s="205"/>
      <c r="Q28" s="205"/>
      <c r="R28" s="205"/>
      <c r="S28" s="205"/>
      <c r="T28" s="205"/>
      <c r="U28" s="205"/>
      <c r="V28" s="206"/>
      <c r="W28" s="200" t="str">
        <f>IFERROR(VLOOKUP(A28,選手基本データ!A6:P157,13),"")</f>
        <v/>
      </c>
      <c r="X28" s="200"/>
      <c r="Y28" s="200"/>
      <c r="Z28" s="204" t="str">
        <f>IFERROR(VLOOKUP(A28,選手基本データ!A6:P157,14),"")</f>
        <v/>
      </c>
      <c r="AA28" s="205"/>
      <c r="AB28" s="205"/>
      <c r="AC28" s="205"/>
      <c r="AD28" s="206"/>
      <c r="AE28" s="204" t="str">
        <f>IFERROR(VLOOKUP(A28,選手基本データ!A6:P157,15),"")</f>
        <v/>
      </c>
      <c r="AF28" s="205"/>
      <c r="AG28" s="205"/>
      <c r="AH28" s="205"/>
      <c r="AI28" s="206"/>
      <c r="AJ28" s="204" t="str">
        <f>IFERROR(VLOOKUP(A28,選手基本データ!A6:P157,16),"")</f>
        <v/>
      </c>
      <c r="AK28" s="205"/>
      <c r="AL28" s="205"/>
      <c r="AM28" s="205"/>
      <c r="AN28" s="206"/>
    </row>
    <row r="29" spans="1:63" ht="22.5" customHeight="1" x14ac:dyDescent="0.15">
      <c r="A29" s="117"/>
      <c r="B29" s="189" t="str">
        <f>IFERROR(VLOOKUP(A29,選手基本データ!A6:P158,12),"")</f>
        <v/>
      </c>
      <c r="C29" s="189"/>
      <c r="D29" s="189"/>
      <c r="E29" s="48"/>
      <c r="F29" s="207" t="str">
        <f>IFERROR(VLOOKUP(A29,選手基本データ!A6:P158,10),"")</f>
        <v/>
      </c>
      <c r="G29" s="208"/>
      <c r="H29" s="208"/>
      <c r="I29" s="208"/>
      <c r="J29" s="208"/>
      <c r="K29" s="208"/>
      <c r="L29" s="208"/>
      <c r="M29" s="208"/>
      <c r="N29" s="209"/>
      <c r="O29" s="204" t="str">
        <f>IFERROR(VLOOKUP(A29,選手基本データ!A6:P158,11),"")</f>
        <v/>
      </c>
      <c r="P29" s="205"/>
      <c r="Q29" s="205"/>
      <c r="R29" s="205"/>
      <c r="S29" s="205"/>
      <c r="T29" s="205"/>
      <c r="U29" s="205"/>
      <c r="V29" s="206"/>
      <c r="W29" s="200" t="str">
        <f>IFERROR(VLOOKUP(A29,選手基本データ!A6:P158,13),"")</f>
        <v/>
      </c>
      <c r="X29" s="200"/>
      <c r="Y29" s="200"/>
      <c r="Z29" s="204" t="str">
        <f>IFERROR(VLOOKUP(A29,選手基本データ!A6:P158,14),"")</f>
        <v/>
      </c>
      <c r="AA29" s="205"/>
      <c r="AB29" s="205"/>
      <c r="AC29" s="205"/>
      <c r="AD29" s="206"/>
      <c r="AE29" s="204" t="str">
        <f>IFERROR(VLOOKUP(A29,選手基本データ!A6:P158,15),"")</f>
        <v/>
      </c>
      <c r="AF29" s="205"/>
      <c r="AG29" s="205"/>
      <c r="AH29" s="205"/>
      <c r="AI29" s="206"/>
      <c r="AJ29" s="204" t="str">
        <f>IFERROR(VLOOKUP(A29,選手基本データ!A6:P158,16),"")</f>
        <v/>
      </c>
      <c r="AK29" s="205"/>
      <c r="AL29" s="205"/>
      <c r="AM29" s="205"/>
      <c r="AN29" s="206"/>
    </row>
    <row r="30" spans="1:63" ht="22.5" customHeight="1" x14ac:dyDescent="0.15">
      <c r="A30" s="117"/>
      <c r="B30" s="189" t="str">
        <f>IFERROR(VLOOKUP(A30,選手基本データ!A6:P159,12),"")</f>
        <v/>
      </c>
      <c r="C30" s="189"/>
      <c r="D30" s="189"/>
      <c r="E30" s="51"/>
      <c r="F30" s="207" t="str">
        <f>IFERROR(VLOOKUP(A30,選手基本データ!A6:P159,10),"")</f>
        <v/>
      </c>
      <c r="G30" s="208"/>
      <c r="H30" s="208"/>
      <c r="I30" s="208"/>
      <c r="J30" s="208"/>
      <c r="K30" s="208"/>
      <c r="L30" s="208"/>
      <c r="M30" s="208"/>
      <c r="N30" s="209"/>
      <c r="O30" s="204" t="str">
        <f>IFERROR(VLOOKUP(A30,選手基本データ!A6:P159,11),"")</f>
        <v/>
      </c>
      <c r="P30" s="205"/>
      <c r="Q30" s="205"/>
      <c r="R30" s="205"/>
      <c r="S30" s="205"/>
      <c r="T30" s="205"/>
      <c r="U30" s="205"/>
      <c r="V30" s="206"/>
      <c r="W30" s="200" t="str">
        <f>IFERROR(VLOOKUP(A30,選手基本データ!A6:P159,13),"")</f>
        <v/>
      </c>
      <c r="X30" s="200"/>
      <c r="Y30" s="200"/>
      <c r="Z30" s="204" t="str">
        <f>IFERROR(VLOOKUP(A30,選手基本データ!A6:P159,14),"")</f>
        <v/>
      </c>
      <c r="AA30" s="205"/>
      <c r="AB30" s="205"/>
      <c r="AC30" s="205"/>
      <c r="AD30" s="206"/>
      <c r="AE30" s="204" t="str">
        <f>IFERROR(VLOOKUP(A30,選手基本データ!A6:P159,15),"")</f>
        <v/>
      </c>
      <c r="AF30" s="205"/>
      <c r="AG30" s="205"/>
      <c r="AH30" s="205"/>
      <c r="AI30" s="206"/>
      <c r="AJ30" s="204" t="str">
        <f>IFERROR(VLOOKUP(A30,選手基本データ!A6:P159,16),"")</f>
        <v/>
      </c>
      <c r="AK30" s="205"/>
      <c r="AL30" s="205"/>
      <c r="AM30" s="205"/>
      <c r="AN30" s="206"/>
    </row>
    <row r="31" spans="1:63" ht="22.5" customHeight="1" x14ac:dyDescent="0.15">
      <c r="A31" s="117"/>
      <c r="B31" s="189" t="str">
        <f>IFERROR(VLOOKUP(A31,選手基本データ!A6:P160,12),"")</f>
        <v/>
      </c>
      <c r="C31" s="189"/>
      <c r="D31" s="189"/>
      <c r="E31" s="51"/>
      <c r="F31" s="207" t="str">
        <f>IFERROR(VLOOKUP(A31,選手基本データ!A6:P160,10),"")</f>
        <v/>
      </c>
      <c r="G31" s="208"/>
      <c r="H31" s="208"/>
      <c r="I31" s="208"/>
      <c r="J31" s="208"/>
      <c r="K31" s="208"/>
      <c r="L31" s="208"/>
      <c r="M31" s="208"/>
      <c r="N31" s="209"/>
      <c r="O31" s="204" t="str">
        <f>IFERROR(VLOOKUP(A31,選手基本データ!A6:P160,11),"")</f>
        <v/>
      </c>
      <c r="P31" s="205"/>
      <c r="Q31" s="205"/>
      <c r="R31" s="205"/>
      <c r="S31" s="205"/>
      <c r="T31" s="205"/>
      <c r="U31" s="205"/>
      <c r="V31" s="206"/>
      <c r="W31" s="200" t="str">
        <f>IFERROR(VLOOKUP(A31,選手基本データ!A6:P160,13),"")</f>
        <v/>
      </c>
      <c r="X31" s="200"/>
      <c r="Y31" s="200"/>
      <c r="Z31" s="204" t="str">
        <f>IFERROR(VLOOKUP(A31,選手基本データ!A6:P160,14),"")</f>
        <v/>
      </c>
      <c r="AA31" s="205"/>
      <c r="AB31" s="205"/>
      <c r="AC31" s="205"/>
      <c r="AD31" s="206"/>
      <c r="AE31" s="204" t="str">
        <f>IFERROR(VLOOKUP(A31,選手基本データ!A6:P160,15),"")</f>
        <v/>
      </c>
      <c r="AF31" s="205"/>
      <c r="AG31" s="205"/>
      <c r="AH31" s="205"/>
      <c r="AI31" s="206"/>
      <c r="AJ31" s="204" t="str">
        <f>IFERROR(VLOOKUP(A31,選手基本データ!A6:P160,16),"")</f>
        <v/>
      </c>
      <c r="AK31" s="205"/>
      <c r="AL31" s="205"/>
      <c r="AM31" s="205"/>
      <c r="AN31" s="206"/>
    </row>
    <row r="32" spans="1:63" ht="22.5" customHeight="1" x14ac:dyDescent="0.15">
      <c r="A32" s="117"/>
      <c r="B32" s="189" t="str">
        <f>IFERROR(VLOOKUP(A32,選手基本データ!A6:P161,12),"")</f>
        <v/>
      </c>
      <c r="C32" s="189"/>
      <c r="D32" s="189"/>
      <c r="E32" s="51"/>
      <c r="F32" s="207" t="str">
        <f>IFERROR(VLOOKUP(A32,選手基本データ!A6:P161,10),"")</f>
        <v/>
      </c>
      <c r="G32" s="208"/>
      <c r="H32" s="208"/>
      <c r="I32" s="208"/>
      <c r="J32" s="208"/>
      <c r="K32" s="208"/>
      <c r="L32" s="208"/>
      <c r="M32" s="208"/>
      <c r="N32" s="209"/>
      <c r="O32" s="204" t="str">
        <f>IFERROR(VLOOKUP(A32,選手基本データ!A6:P161,11),"")</f>
        <v/>
      </c>
      <c r="P32" s="205"/>
      <c r="Q32" s="205"/>
      <c r="R32" s="205"/>
      <c r="S32" s="205"/>
      <c r="T32" s="205"/>
      <c r="U32" s="205"/>
      <c r="V32" s="206"/>
      <c r="W32" s="200" t="str">
        <f>IFERROR(VLOOKUP(A32,選手基本データ!A6:P161,13),"")</f>
        <v/>
      </c>
      <c r="X32" s="200"/>
      <c r="Y32" s="200"/>
      <c r="Z32" s="204" t="str">
        <f>IFERROR(VLOOKUP(A32,選手基本データ!A6:P161,14),"")</f>
        <v/>
      </c>
      <c r="AA32" s="205"/>
      <c r="AB32" s="205"/>
      <c r="AC32" s="205"/>
      <c r="AD32" s="206"/>
      <c r="AE32" s="204" t="str">
        <f>IFERROR(VLOOKUP(A32,選手基本データ!A6:P161,15),"")</f>
        <v/>
      </c>
      <c r="AF32" s="205"/>
      <c r="AG32" s="205"/>
      <c r="AH32" s="205"/>
      <c r="AI32" s="206"/>
      <c r="AJ32" s="204" t="str">
        <f>IFERROR(VLOOKUP(A32,選手基本データ!A6:P161,16),"")</f>
        <v/>
      </c>
      <c r="AK32" s="205"/>
      <c r="AL32" s="205"/>
      <c r="AM32" s="205"/>
      <c r="AN32" s="206"/>
    </row>
    <row r="33" spans="1:40" ht="22.5" customHeight="1" x14ac:dyDescent="0.15">
      <c r="A33" s="117"/>
      <c r="B33" s="189" t="str">
        <f>IFERROR(VLOOKUP(A33,選手基本データ!A6:P162,12),"")</f>
        <v/>
      </c>
      <c r="C33" s="189"/>
      <c r="D33" s="189"/>
      <c r="E33" s="51"/>
      <c r="F33" s="207" t="str">
        <f>IFERROR(VLOOKUP(A33,選手基本データ!A6:P162,10),"")</f>
        <v/>
      </c>
      <c r="G33" s="208"/>
      <c r="H33" s="208"/>
      <c r="I33" s="208"/>
      <c r="J33" s="208"/>
      <c r="K33" s="208"/>
      <c r="L33" s="208"/>
      <c r="M33" s="208"/>
      <c r="N33" s="209"/>
      <c r="O33" s="204" t="str">
        <f>IFERROR(VLOOKUP(A33,選手基本データ!A6:P162,11),"")</f>
        <v/>
      </c>
      <c r="P33" s="205"/>
      <c r="Q33" s="205"/>
      <c r="R33" s="205"/>
      <c r="S33" s="205"/>
      <c r="T33" s="205"/>
      <c r="U33" s="205"/>
      <c r="V33" s="206"/>
      <c r="W33" s="200" t="str">
        <f>IFERROR(VLOOKUP(A33,選手基本データ!A6:P162,13),"")</f>
        <v/>
      </c>
      <c r="X33" s="200"/>
      <c r="Y33" s="200"/>
      <c r="Z33" s="204" t="str">
        <f>IFERROR(VLOOKUP(A33,選手基本データ!A6:P162,14),"")</f>
        <v/>
      </c>
      <c r="AA33" s="205"/>
      <c r="AB33" s="205"/>
      <c r="AC33" s="205"/>
      <c r="AD33" s="206"/>
      <c r="AE33" s="204" t="str">
        <f>IFERROR(VLOOKUP(A33,選手基本データ!A6:P162,15),"")</f>
        <v/>
      </c>
      <c r="AF33" s="205"/>
      <c r="AG33" s="205"/>
      <c r="AH33" s="205"/>
      <c r="AI33" s="206"/>
      <c r="AJ33" s="204" t="str">
        <f>IFERROR(VLOOKUP(A33,選手基本データ!A6:P162,16),"")</f>
        <v/>
      </c>
      <c r="AK33" s="205"/>
      <c r="AL33" s="205"/>
      <c r="AM33" s="205"/>
      <c r="AN33" s="206"/>
    </row>
    <row r="34" spans="1:40" ht="22.5" customHeight="1" x14ac:dyDescent="0.15">
      <c r="A34" s="117"/>
      <c r="B34" s="189" t="str">
        <f>IFERROR(VLOOKUP(A34,選手基本データ!A6:P163,12),"")</f>
        <v/>
      </c>
      <c r="C34" s="189"/>
      <c r="D34" s="189"/>
      <c r="E34" s="51"/>
      <c r="F34" s="207" t="str">
        <f>IFERROR(VLOOKUP(A34,選手基本データ!A6:P163,10),"")</f>
        <v/>
      </c>
      <c r="G34" s="208"/>
      <c r="H34" s="208"/>
      <c r="I34" s="208"/>
      <c r="J34" s="208"/>
      <c r="K34" s="208"/>
      <c r="L34" s="208"/>
      <c r="M34" s="208"/>
      <c r="N34" s="209"/>
      <c r="O34" s="204" t="str">
        <f>IFERROR(VLOOKUP(A34,選手基本データ!A6:P163,11),"")</f>
        <v/>
      </c>
      <c r="P34" s="205"/>
      <c r="Q34" s="205"/>
      <c r="R34" s="205"/>
      <c r="S34" s="205"/>
      <c r="T34" s="205"/>
      <c r="U34" s="205"/>
      <c r="V34" s="206"/>
      <c r="W34" s="200" t="str">
        <f>IFERROR(VLOOKUP(A34,選手基本データ!A6:P163,13),"")</f>
        <v/>
      </c>
      <c r="X34" s="200"/>
      <c r="Y34" s="200"/>
      <c r="Z34" s="204" t="str">
        <f>IFERROR(VLOOKUP(A34,選手基本データ!A6:P163,14),"")</f>
        <v/>
      </c>
      <c r="AA34" s="205"/>
      <c r="AB34" s="205"/>
      <c r="AC34" s="205"/>
      <c r="AD34" s="206"/>
      <c r="AE34" s="204" t="str">
        <f>IFERROR(VLOOKUP(A34,選手基本データ!A6:P163,15),"")</f>
        <v/>
      </c>
      <c r="AF34" s="205"/>
      <c r="AG34" s="205"/>
      <c r="AH34" s="205"/>
      <c r="AI34" s="206"/>
      <c r="AJ34" s="204" t="str">
        <f>IFERROR(VLOOKUP(A34,選手基本データ!A6:P163,16),"")</f>
        <v/>
      </c>
      <c r="AK34" s="205"/>
      <c r="AL34" s="205"/>
      <c r="AM34" s="205"/>
      <c r="AN34" s="206"/>
    </row>
    <row r="35" spans="1:40" ht="22.5" customHeight="1" x14ac:dyDescent="0.15">
      <c r="A35" s="117"/>
      <c r="B35" s="189" t="str">
        <f>IFERROR(VLOOKUP(A35,選手基本データ!A6:P164,12),"")</f>
        <v/>
      </c>
      <c r="C35" s="189"/>
      <c r="D35" s="189"/>
      <c r="E35" s="51"/>
      <c r="F35" s="207" t="str">
        <f>IFERROR(VLOOKUP(A35,選手基本データ!A6:P164,10),"")</f>
        <v/>
      </c>
      <c r="G35" s="208"/>
      <c r="H35" s="208"/>
      <c r="I35" s="208"/>
      <c r="J35" s="208"/>
      <c r="K35" s="208"/>
      <c r="L35" s="208"/>
      <c r="M35" s="208"/>
      <c r="N35" s="209"/>
      <c r="O35" s="204" t="str">
        <f>IFERROR(VLOOKUP(A35,選手基本データ!A6:P164,11),"")</f>
        <v/>
      </c>
      <c r="P35" s="205"/>
      <c r="Q35" s="205"/>
      <c r="R35" s="205"/>
      <c r="S35" s="205"/>
      <c r="T35" s="205"/>
      <c r="U35" s="205"/>
      <c r="V35" s="206"/>
      <c r="W35" s="200" t="str">
        <f>IFERROR(VLOOKUP(A35,選手基本データ!A6:P164,13),"")</f>
        <v/>
      </c>
      <c r="X35" s="200"/>
      <c r="Y35" s="200"/>
      <c r="Z35" s="204" t="str">
        <f>IFERROR(VLOOKUP(A35,選手基本データ!A6:P164,14),"")</f>
        <v/>
      </c>
      <c r="AA35" s="205"/>
      <c r="AB35" s="205"/>
      <c r="AC35" s="205"/>
      <c r="AD35" s="206"/>
      <c r="AE35" s="204" t="str">
        <f>IFERROR(VLOOKUP(A35,選手基本データ!A6:P164,15),"")</f>
        <v/>
      </c>
      <c r="AF35" s="205"/>
      <c r="AG35" s="205"/>
      <c r="AH35" s="205"/>
      <c r="AI35" s="206"/>
      <c r="AJ35" s="204" t="str">
        <f>IFERROR(VLOOKUP(A35,選手基本データ!A6:P164,16),"")</f>
        <v/>
      </c>
      <c r="AK35" s="205"/>
      <c r="AL35" s="205"/>
      <c r="AM35" s="205"/>
      <c r="AN35" s="206"/>
    </row>
    <row r="36" spans="1:40" ht="22.5" customHeight="1" x14ac:dyDescent="0.15">
      <c r="A36" s="117"/>
      <c r="B36" s="189" t="str">
        <f>IFERROR(VLOOKUP(A36,選手基本データ!A6:P165,12),"")</f>
        <v/>
      </c>
      <c r="C36" s="189"/>
      <c r="D36" s="189"/>
      <c r="E36" s="48"/>
      <c r="F36" s="207" t="str">
        <f>IFERROR(VLOOKUP(A36,選手基本データ!A6:P165,10),"")</f>
        <v/>
      </c>
      <c r="G36" s="208"/>
      <c r="H36" s="208"/>
      <c r="I36" s="208"/>
      <c r="J36" s="208"/>
      <c r="K36" s="208"/>
      <c r="L36" s="208"/>
      <c r="M36" s="208"/>
      <c r="N36" s="209"/>
      <c r="O36" s="204" t="str">
        <f>IFERROR(VLOOKUP(A36,選手基本データ!A6:P165,11),"")</f>
        <v/>
      </c>
      <c r="P36" s="205"/>
      <c r="Q36" s="205"/>
      <c r="R36" s="205"/>
      <c r="S36" s="205"/>
      <c r="T36" s="205"/>
      <c r="U36" s="205"/>
      <c r="V36" s="206"/>
      <c r="W36" s="200" t="str">
        <f>IFERROR(VLOOKUP(A36,選手基本データ!A6:P165,13),"")</f>
        <v/>
      </c>
      <c r="X36" s="200"/>
      <c r="Y36" s="200"/>
      <c r="Z36" s="204" t="str">
        <f>IFERROR(VLOOKUP(A36,選手基本データ!A6:P165,14),"")</f>
        <v/>
      </c>
      <c r="AA36" s="205"/>
      <c r="AB36" s="205"/>
      <c r="AC36" s="205"/>
      <c r="AD36" s="206"/>
      <c r="AE36" s="204" t="str">
        <f>IFERROR(VLOOKUP(A36,選手基本データ!A6:P165,15),"")</f>
        <v/>
      </c>
      <c r="AF36" s="205"/>
      <c r="AG36" s="205"/>
      <c r="AH36" s="205"/>
      <c r="AI36" s="206"/>
      <c r="AJ36" s="204" t="str">
        <f>IFERROR(VLOOKUP(A36,選手基本データ!A6:P165,16),"")</f>
        <v/>
      </c>
      <c r="AK36" s="205"/>
      <c r="AL36" s="205"/>
      <c r="AM36" s="205"/>
      <c r="AN36" s="206"/>
    </row>
    <row r="37" spans="1:40" ht="22.5" customHeight="1" x14ac:dyDescent="0.15">
      <c r="A37" s="117"/>
      <c r="B37" s="189" t="str">
        <f>IFERROR(VLOOKUP(A37,選手基本データ!A6:P166,12),"")</f>
        <v/>
      </c>
      <c r="C37" s="189"/>
      <c r="D37" s="189"/>
      <c r="E37" s="48"/>
      <c r="F37" s="207" t="str">
        <f>IFERROR(VLOOKUP(A37,選手基本データ!A6:P166,10),"")</f>
        <v/>
      </c>
      <c r="G37" s="208"/>
      <c r="H37" s="208"/>
      <c r="I37" s="208"/>
      <c r="J37" s="208"/>
      <c r="K37" s="208"/>
      <c r="L37" s="208"/>
      <c r="M37" s="208"/>
      <c r="N37" s="209"/>
      <c r="O37" s="204" t="str">
        <f>IFERROR(VLOOKUP(A37,選手基本データ!A6:P166,11),"")</f>
        <v/>
      </c>
      <c r="P37" s="205"/>
      <c r="Q37" s="205"/>
      <c r="R37" s="205"/>
      <c r="S37" s="205"/>
      <c r="T37" s="205"/>
      <c r="U37" s="205"/>
      <c r="V37" s="206"/>
      <c r="W37" s="200" t="str">
        <f>IFERROR(VLOOKUP(A37,選手基本データ!A6:P166,13),"")</f>
        <v/>
      </c>
      <c r="X37" s="200"/>
      <c r="Y37" s="200"/>
      <c r="Z37" s="204" t="str">
        <f>IFERROR(VLOOKUP(A37,選手基本データ!A6:P166,14),"")</f>
        <v/>
      </c>
      <c r="AA37" s="205"/>
      <c r="AB37" s="205"/>
      <c r="AC37" s="205"/>
      <c r="AD37" s="206"/>
      <c r="AE37" s="204" t="str">
        <f>IFERROR(VLOOKUP(A37,選手基本データ!A6:P166,15),"")</f>
        <v/>
      </c>
      <c r="AF37" s="205"/>
      <c r="AG37" s="205"/>
      <c r="AH37" s="205"/>
      <c r="AI37" s="206"/>
      <c r="AJ37" s="204" t="str">
        <f>IFERROR(VLOOKUP(A37,選手基本データ!A6:P166,16),"")</f>
        <v/>
      </c>
      <c r="AK37" s="205"/>
      <c r="AL37" s="205"/>
      <c r="AM37" s="205"/>
      <c r="AN37" s="206"/>
    </row>
    <row r="38" spans="1:40" ht="22.5" customHeight="1" x14ac:dyDescent="0.15">
      <c r="A38" s="117"/>
      <c r="B38" s="189" t="str">
        <f>IFERROR(VLOOKUP(A38,選手基本データ!A6:P167,12),"")</f>
        <v/>
      </c>
      <c r="C38" s="189"/>
      <c r="D38" s="189"/>
      <c r="E38" s="48"/>
      <c r="F38" s="207" t="str">
        <f>IFERROR(VLOOKUP(A38,選手基本データ!A6:P167,10),"")</f>
        <v/>
      </c>
      <c r="G38" s="208"/>
      <c r="H38" s="208"/>
      <c r="I38" s="208"/>
      <c r="J38" s="208"/>
      <c r="K38" s="208"/>
      <c r="L38" s="208"/>
      <c r="M38" s="208"/>
      <c r="N38" s="209"/>
      <c r="O38" s="204" t="str">
        <f>IFERROR(VLOOKUP(A38,選手基本データ!A6:P167,11),"")</f>
        <v/>
      </c>
      <c r="P38" s="205"/>
      <c r="Q38" s="205"/>
      <c r="R38" s="205"/>
      <c r="S38" s="205"/>
      <c r="T38" s="205"/>
      <c r="U38" s="205"/>
      <c r="V38" s="206"/>
      <c r="W38" s="200" t="str">
        <f>IFERROR(VLOOKUP(A38,選手基本データ!A6:P167,13),"")</f>
        <v/>
      </c>
      <c r="X38" s="200"/>
      <c r="Y38" s="200"/>
      <c r="Z38" s="204" t="str">
        <f>IFERROR(VLOOKUP(A38,選手基本データ!A6:P167,14),"")</f>
        <v/>
      </c>
      <c r="AA38" s="205"/>
      <c r="AB38" s="205"/>
      <c r="AC38" s="205"/>
      <c r="AD38" s="206"/>
      <c r="AE38" s="204" t="str">
        <f>IFERROR(VLOOKUP(A38,選手基本データ!A6:P167,15),"")</f>
        <v/>
      </c>
      <c r="AF38" s="205"/>
      <c r="AG38" s="205"/>
      <c r="AH38" s="205"/>
      <c r="AI38" s="206"/>
      <c r="AJ38" s="204" t="str">
        <f>IFERROR(VLOOKUP(A38,選手基本データ!A6:P167,16),"")</f>
        <v/>
      </c>
      <c r="AK38" s="205"/>
      <c r="AL38" s="205"/>
      <c r="AM38" s="205"/>
      <c r="AN38" s="206"/>
    </row>
    <row r="39" spans="1:40" ht="22.5" customHeight="1" x14ac:dyDescent="0.15">
      <c r="A39" s="117"/>
      <c r="B39" s="189" t="str">
        <f>IFERROR(VLOOKUP(A39,選手基本データ!A6:P168,12),"")</f>
        <v/>
      </c>
      <c r="C39" s="189"/>
      <c r="D39" s="189"/>
      <c r="E39" s="48"/>
      <c r="F39" s="207" t="str">
        <f>IFERROR(VLOOKUP(A39,選手基本データ!A6:P168,10),"")</f>
        <v/>
      </c>
      <c r="G39" s="208"/>
      <c r="H39" s="208"/>
      <c r="I39" s="208"/>
      <c r="J39" s="208"/>
      <c r="K39" s="208"/>
      <c r="L39" s="208"/>
      <c r="M39" s="208"/>
      <c r="N39" s="209"/>
      <c r="O39" s="204" t="str">
        <f>IFERROR(VLOOKUP(A39,選手基本データ!A6:P168,11),"")</f>
        <v/>
      </c>
      <c r="P39" s="205"/>
      <c r="Q39" s="205"/>
      <c r="R39" s="205"/>
      <c r="S39" s="205"/>
      <c r="T39" s="205"/>
      <c r="U39" s="205"/>
      <c r="V39" s="206"/>
      <c r="W39" s="200" t="str">
        <f>IFERROR(VLOOKUP(A39,選手基本データ!A6:P168,13),"")</f>
        <v/>
      </c>
      <c r="X39" s="200"/>
      <c r="Y39" s="200"/>
      <c r="Z39" s="204" t="str">
        <f>IFERROR(VLOOKUP(A39,選手基本データ!A6:P168,14),"")</f>
        <v/>
      </c>
      <c r="AA39" s="205"/>
      <c r="AB39" s="205"/>
      <c r="AC39" s="205"/>
      <c r="AD39" s="206"/>
      <c r="AE39" s="204" t="str">
        <f>IFERROR(VLOOKUP(A39,選手基本データ!A6:P168,15),"")</f>
        <v/>
      </c>
      <c r="AF39" s="205"/>
      <c r="AG39" s="205"/>
      <c r="AH39" s="205"/>
      <c r="AI39" s="206"/>
      <c r="AJ39" s="204" t="str">
        <f>IFERROR(VLOOKUP(A39,選手基本データ!A6:P168,16),"")</f>
        <v/>
      </c>
      <c r="AK39" s="205"/>
      <c r="AL39" s="205"/>
      <c r="AM39" s="205"/>
      <c r="AN39" s="206"/>
    </row>
    <row r="40" spans="1:40" ht="22.5" customHeight="1" x14ac:dyDescent="0.15">
      <c r="A40" s="117"/>
      <c r="B40" s="189" t="str">
        <f>IFERROR(VLOOKUP(A40,選手基本データ!A6:P169,12),"")</f>
        <v/>
      </c>
      <c r="C40" s="189"/>
      <c r="D40" s="189"/>
      <c r="E40" s="48"/>
      <c r="F40" s="207" t="str">
        <f>IFERROR(VLOOKUP(A40,選手基本データ!A6:P169,10),"")</f>
        <v/>
      </c>
      <c r="G40" s="208"/>
      <c r="H40" s="208"/>
      <c r="I40" s="208"/>
      <c r="J40" s="208"/>
      <c r="K40" s="208"/>
      <c r="L40" s="208"/>
      <c r="M40" s="208"/>
      <c r="N40" s="209"/>
      <c r="O40" s="204" t="str">
        <f>IFERROR(VLOOKUP(A40,選手基本データ!A6:P169,11),"")</f>
        <v/>
      </c>
      <c r="P40" s="205"/>
      <c r="Q40" s="205"/>
      <c r="R40" s="205"/>
      <c r="S40" s="205"/>
      <c r="T40" s="205"/>
      <c r="U40" s="205"/>
      <c r="V40" s="206"/>
      <c r="W40" s="200" t="str">
        <f>IFERROR(VLOOKUP(A40,選手基本データ!A6:P169,13),"")</f>
        <v/>
      </c>
      <c r="X40" s="200"/>
      <c r="Y40" s="200"/>
      <c r="Z40" s="204" t="str">
        <f>IFERROR(VLOOKUP(A40,選手基本データ!A6:P169,14),"")</f>
        <v/>
      </c>
      <c r="AA40" s="205"/>
      <c r="AB40" s="205"/>
      <c r="AC40" s="205"/>
      <c r="AD40" s="206"/>
      <c r="AE40" s="204" t="str">
        <f>IFERROR(VLOOKUP(A40,選手基本データ!A6:P169,15),"")</f>
        <v/>
      </c>
      <c r="AF40" s="205"/>
      <c r="AG40" s="205"/>
      <c r="AH40" s="205"/>
      <c r="AI40" s="206"/>
      <c r="AJ40" s="204" t="str">
        <f>IFERROR(VLOOKUP(A40,選手基本データ!A6:P169,16),"")</f>
        <v/>
      </c>
      <c r="AK40" s="205"/>
      <c r="AL40" s="205"/>
      <c r="AM40" s="205"/>
      <c r="AN40" s="206"/>
    </row>
    <row r="41" spans="1:40" ht="22.5" customHeight="1" x14ac:dyDescent="0.15">
      <c r="A41" s="117"/>
      <c r="B41" s="189" t="str">
        <f>IFERROR(VLOOKUP(A41,選手基本データ!A6:P170,12),"")</f>
        <v/>
      </c>
      <c r="C41" s="189"/>
      <c r="D41" s="189"/>
      <c r="E41" s="48"/>
      <c r="F41" s="207" t="str">
        <f>IFERROR(VLOOKUP(A41,選手基本データ!A6:P170,10),"")</f>
        <v/>
      </c>
      <c r="G41" s="208"/>
      <c r="H41" s="208"/>
      <c r="I41" s="208"/>
      <c r="J41" s="208"/>
      <c r="K41" s="208"/>
      <c r="L41" s="208"/>
      <c r="M41" s="208"/>
      <c r="N41" s="209"/>
      <c r="O41" s="204" t="str">
        <f>IFERROR(VLOOKUP(A41,選手基本データ!A6:P170,11),"")</f>
        <v/>
      </c>
      <c r="P41" s="205"/>
      <c r="Q41" s="205"/>
      <c r="R41" s="205"/>
      <c r="S41" s="205"/>
      <c r="T41" s="205"/>
      <c r="U41" s="205"/>
      <c r="V41" s="206"/>
      <c r="W41" s="200" t="str">
        <f>IFERROR(VLOOKUP(A41,選手基本データ!A6:P170,13),"")</f>
        <v/>
      </c>
      <c r="X41" s="200"/>
      <c r="Y41" s="200"/>
      <c r="Z41" s="204" t="str">
        <f>IFERROR(VLOOKUP(A41,選手基本データ!A6:P170,14),"")</f>
        <v/>
      </c>
      <c r="AA41" s="205"/>
      <c r="AB41" s="205"/>
      <c r="AC41" s="205"/>
      <c r="AD41" s="206"/>
      <c r="AE41" s="204" t="str">
        <f>IFERROR(VLOOKUP(A41,選手基本データ!A6:P170,15),"")</f>
        <v/>
      </c>
      <c r="AF41" s="205"/>
      <c r="AG41" s="205"/>
      <c r="AH41" s="205"/>
      <c r="AI41" s="206"/>
      <c r="AJ41" s="204" t="str">
        <f>IFERROR(VLOOKUP(A41,選手基本データ!A6:P170,16),"")</f>
        <v/>
      </c>
      <c r="AK41" s="205"/>
      <c r="AL41" s="205"/>
      <c r="AM41" s="205"/>
      <c r="AN41" s="206"/>
    </row>
    <row r="42" spans="1:40" ht="17.25" customHeight="1" x14ac:dyDescent="0.15">
      <c r="B42" s="39" t="s">
        <v>147</v>
      </c>
      <c r="C42" s="40"/>
      <c r="D42" s="40"/>
      <c r="E42" s="40"/>
      <c r="F42" s="40"/>
      <c r="G42" s="40"/>
      <c r="H42" s="40"/>
      <c r="I42" s="40"/>
      <c r="J42" s="40"/>
      <c r="K42" s="40"/>
      <c r="L42" s="40"/>
      <c r="M42" s="40"/>
      <c r="N42" s="40"/>
      <c r="O42" s="40"/>
      <c r="P42" s="40"/>
      <c r="Q42" s="40"/>
      <c r="R42" s="40"/>
      <c r="S42" s="40"/>
      <c r="T42" s="40"/>
      <c r="U42" s="40"/>
      <c r="V42" s="40"/>
      <c r="W42" s="40"/>
      <c r="X42" s="40"/>
      <c r="Y42" s="40"/>
    </row>
    <row r="43" spans="1:40" ht="17.25" customHeight="1" x14ac:dyDescent="0.15">
      <c r="B43" s="39" t="s">
        <v>245</v>
      </c>
      <c r="C43" s="39"/>
      <c r="D43" s="39"/>
      <c r="E43" s="39"/>
      <c r="F43" s="40"/>
      <c r="G43" s="40"/>
      <c r="H43" s="40"/>
      <c r="I43" s="40"/>
      <c r="J43" s="40"/>
      <c r="K43" s="40"/>
      <c r="L43" s="40"/>
      <c r="M43" s="40"/>
      <c r="N43" s="40"/>
      <c r="O43" s="40"/>
      <c r="P43" s="40"/>
      <c r="Q43" s="40"/>
      <c r="R43" s="40"/>
      <c r="S43" s="40"/>
      <c r="T43" s="40"/>
      <c r="U43" s="40"/>
      <c r="V43" s="40"/>
      <c r="W43" s="40"/>
      <c r="X43" s="40"/>
      <c r="Y43" s="40"/>
    </row>
    <row r="44" spans="1:40" ht="17.25" customHeight="1" x14ac:dyDescent="0.15">
      <c r="B44" s="39"/>
      <c r="C44" s="39"/>
      <c r="D44" s="39"/>
      <c r="E44" s="39"/>
      <c r="F44" s="40"/>
      <c r="G44" s="40"/>
      <c r="H44" s="40"/>
      <c r="I44" s="40"/>
      <c r="J44" s="40"/>
      <c r="K44" s="40"/>
      <c r="L44" s="40"/>
      <c r="M44" s="40"/>
      <c r="N44" s="40"/>
      <c r="O44" s="40"/>
      <c r="P44" s="40"/>
      <c r="Q44" s="40"/>
      <c r="R44" s="40"/>
      <c r="S44" s="40"/>
      <c r="T44" s="40"/>
      <c r="U44" s="40"/>
      <c r="V44" s="40"/>
      <c r="W44" s="40"/>
      <c r="X44" s="40"/>
      <c r="Y44" s="40"/>
    </row>
    <row r="45" spans="1:40" ht="17.25" customHeight="1" x14ac:dyDescent="0.15">
      <c r="B45" s="39"/>
      <c r="C45" s="39"/>
      <c r="D45" s="39"/>
      <c r="E45" s="39"/>
      <c r="F45" s="40"/>
      <c r="G45" s="40"/>
      <c r="H45" s="40"/>
      <c r="I45" s="40"/>
      <c r="J45" s="40"/>
      <c r="K45" s="40"/>
      <c r="L45" s="40"/>
      <c r="M45" s="40"/>
      <c r="N45" s="40"/>
      <c r="O45" s="40"/>
      <c r="P45" s="40"/>
      <c r="Q45" s="40"/>
      <c r="R45" s="40"/>
      <c r="S45" s="40"/>
      <c r="T45" s="40"/>
      <c r="U45" s="40"/>
      <c r="V45" s="40"/>
      <c r="W45" s="40"/>
      <c r="X45" s="40"/>
      <c r="Y45" s="40"/>
      <c r="Z45" s="41"/>
      <c r="AA45" s="41"/>
      <c r="AB45" s="41"/>
      <c r="AC45" s="41"/>
      <c r="AD45" s="41"/>
    </row>
    <row r="52" spans="14:27" x14ac:dyDescent="0.15">
      <c r="N52" s="30"/>
      <c r="AA52" s="38"/>
    </row>
    <row r="53" spans="14:27" x14ac:dyDescent="0.15">
      <c r="N53" s="30"/>
      <c r="AA53" s="38"/>
    </row>
    <row r="54" spans="14:27" x14ac:dyDescent="0.15">
      <c r="N54" s="30"/>
      <c r="AA54" s="38"/>
    </row>
    <row r="55" spans="14:27" x14ac:dyDescent="0.15">
      <c r="N55" s="30"/>
      <c r="AA55" s="38"/>
    </row>
    <row r="56" spans="14:27" x14ac:dyDescent="0.15">
      <c r="N56" s="30"/>
    </row>
    <row r="57" spans="14:27" x14ac:dyDescent="0.15">
      <c r="N57" s="30"/>
    </row>
    <row r="58" spans="14:27" x14ac:dyDescent="0.15">
      <c r="N58" s="30"/>
    </row>
    <row r="59" spans="14:27" x14ac:dyDescent="0.15">
      <c r="N59" s="30"/>
    </row>
    <row r="60" spans="14:27" x14ac:dyDescent="0.15">
      <c r="N60" s="30"/>
    </row>
    <row r="68" spans="10:14" x14ac:dyDescent="0.15">
      <c r="J68" s="30"/>
      <c r="K68" s="30"/>
      <c r="L68" s="30"/>
      <c r="M68" s="30"/>
      <c r="N68" s="30"/>
    </row>
    <row r="69" spans="10:14" x14ac:dyDescent="0.15">
      <c r="J69" s="30"/>
      <c r="K69" s="30"/>
      <c r="L69" s="30"/>
      <c r="M69" s="30"/>
      <c r="N69" s="30"/>
    </row>
    <row r="70" spans="10:14" x14ac:dyDescent="0.15">
      <c r="J70" s="30"/>
      <c r="K70" s="30"/>
      <c r="L70" s="30"/>
      <c r="M70" s="30"/>
      <c r="N70" s="30"/>
    </row>
    <row r="71" spans="10:14" x14ac:dyDescent="0.15">
      <c r="J71" s="30"/>
      <c r="K71" s="30"/>
      <c r="L71" s="30"/>
      <c r="M71" s="30"/>
      <c r="N71" s="30"/>
    </row>
    <row r="72" spans="10:14" x14ac:dyDescent="0.15">
      <c r="J72" s="30"/>
      <c r="K72" s="30"/>
      <c r="L72" s="30"/>
      <c r="M72" s="30"/>
      <c r="N72" s="30"/>
    </row>
    <row r="73" spans="10:14" x14ac:dyDescent="0.15">
      <c r="J73" s="30"/>
      <c r="K73" s="30"/>
      <c r="L73" s="30"/>
      <c r="M73" s="30"/>
      <c r="N73" s="30"/>
    </row>
    <row r="74" spans="10:14" x14ac:dyDescent="0.15">
      <c r="J74" s="30"/>
      <c r="K74" s="30"/>
      <c r="L74" s="30"/>
      <c r="M74" s="30"/>
      <c r="N74" s="30"/>
    </row>
    <row r="75" spans="10:14" x14ac:dyDescent="0.15">
      <c r="J75" s="30"/>
      <c r="K75" s="30"/>
      <c r="L75" s="30"/>
      <c r="M75" s="30"/>
      <c r="N75" s="30"/>
    </row>
    <row r="76" spans="10:14" x14ac:dyDescent="0.15">
      <c r="J76" s="30"/>
      <c r="K76" s="30"/>
      <c r="L76" s="30"/>
      <c r="M76" s="30"/>
      <c r="N76" s="30"/>
    </row>
  </sheetData>
  <mergeCells count="181">
    <mergeCell ref="B35:D35"/>
    <mergeCell ref="F35:N35"/>
    <mergeCell ref="O35:V35"/>
    <mergeCell ref="W35:Y35"/>
    <mergeCell ref="Z35:AD35"/>
    <mergeCell ref="AE35:AI35"/>
    <mergeCell ref="AJ35:AN35"/>
    <mergeCell ref="B33:D33"/>
    <mergeCell ref="F33:N33"/>
    <mergeCell ref="O33:V33"/>
    <mergeCell ref="W33:Y33"/>
    <mergeCell ref="Z33:AD33"/>
    <mergeCell ref="AE33:AI33"/>
    <mergeCell ref="AJ33:AN33"/>
    <mergeCell ref="B34:D34"/>
    <mergeCell ref="F34:N34"/>
    <mergeCell ref="O34:V34"/>
    <mergeCell ref="W34:Y34"/>
    <mergeCell ref="Z34:AD34"/>
    <mergeCell ref="AE34:AI34"/>
    <mergeCell ref="AJ34:AN34"/>
    <mergeCell ref="W31:Y31"/>
    <mergeCell ref="Z31:AD31"/>
    <mergeCell ref="AE31:AI31"/>
    <mergeCell ref="AJ31:AN31"/>
    <mergeCell ref="B32:D32"/>
    <mergeCell ref="F32:N32"/>
    <mergeCell ref="O32:V32"/>
    <mergeCell ref="W32:Y32"/>
    <mergeCell ref="Z32:AD32"/>
    <mergeCell ref="AE32:AI32"/>
    <mergeCell ref="AJ32:AN32"/>
    <mergeCell ref="AJ41:AN41"/>
    <mergeCell ref="B41:D41"/>
    <mergeCell ref="F41:N41"/>
    <mergeCell ref="O41:V41"/>
    <mergeCell ref="W41:Y41"/>
    <mergeCell ref="Z41:AD41"/>
    <mergeCell ref="AE41:AI41"/>
    <mergeCell ref="AJ39:AN39"/>
    <mergeCell ref="B40:D40"/>
    <mergeCell ref="F40:N40"/>
    <mergeCell ref="O40:V40"/>
    <mergeCell ref="W40:Y40"/>
    <mergeCell ref="Z40:AD40"/>
    <mergeCell ref="AE40:AI40"/>
    <mergeCell ref="AJ40:AN40"/>
    <mergeCell ref="B39:D39"/>
    <mergeCell ref="F39:N39"/>
    <mergeCell ref="O39:V39"/>
    <mergeCell ref="W39:Y39"/>
    <mergeCell ref="Z39:AD39"/>
    <mergeCell ref="AE39:AI39"/>
    <mergeCell ref="AJ37:AN37"/>
    <mergeCell ref="B38:D38"/>
    <mergeCell ref="F38:N38"/>
    <mergeCell ref="O38:V38"/>
    <mergeCell ref="W38:Y38"/>
    <mergeCell ref="Z38:AD38"/>
    <mergeCell ref="AE38:AI38"/>
    <mergeCell ref="AJ38:AN38"/>
    <mergeCell ref="B37:D37"/>
    <mergeCell ref="F37:N37"/>
    <mergeCell ref="O37:V37"/>
    <mergeCell ref="W37:Y37"/>
    <mergeCell ref="Z37:AD37"/>
    <mergeCell ref="AE37:AI37"/>
    <mergeCell ref="AJ29:AN29"/>
    <mergeCell ref="B36:D36"/>
    <mergeCell ref="F36:N36"/>
    <mergeCell ref="O36:V36"/>
    <mergeCell ref="W36:Y36"/>
    <mergeCell ref="Z36:AD36"/>
    <mergeCell ref="AE36:AI36"/>
    <mergeCell ref="AJ36:AN36"/>
    <mergeCell ref="B29:D29"/>
    <mergeCell ref="F29:N29"/>
    <mergeCell ref="O29:V29"/>
    <mergeCell ref="W29:Y29"/>
    <mergeCell ref="Z29:AD29"/>
    <mergeCell ref="AE29:AI29"/>
    <mergeCell ref="B30:D30"/>
    <mergeCell ref="F30:N30"/>
    <mergeCell ref="O30:V30"/>
    <mergeCell ref="W30:Y30"/>
    <mergeCell ref="Z30:AD30"/>
    <mergeCell ref="AE30:AI30"/>
    <mergeCell ref="AJ30:AN30"/>
    <mergeCell ref="B31:D31"/>
    <mergeCell ref="F31:N31"/>
    <mergeCell ref="O31:V31"/>
    <mergeCell ref="AJ27:AN27"/>
    <mergeCell ref="B28:D28"/>
    <mergeCell ref="F28:N28"/>
    <mergeCell ref="O28:V28"/>
    <mergeCell ref="W28:Y28"/>
    <mergeCell ref="Z28:AD28"/>
    <mergeCell ref="AE28:AI28"/>
    <mergeCell ref="AJ28:AN28"/>
    <mergeCell ref="B27:D27"/>
    <mergeCell ref="F27:N27"/>
    <mergeCell ref="O27:V27"/>
    <mergeCell ref="W27:Y27"/>
    <mergeCell ref="Z27:AD27"/>
    <mergeCell ref="AE27:AI27"/>
    <mergeCell ref="AJ25:AN25"/>
    <mergeCell ref="B26:D26"/>
    <mergeCell ref="F26:N26"/>
    <mergeCell ref="O26:V26"/>
    <mergeCell ref="W26:Y26"/>
    <mergeCell ref="Z26:AD26"/>
    <mergeCell ref="AE26:AI26"/>
    <mergeCell ref="AJ26:AN26"/>
    <mergeCell ref="B25:D25"/>
    <mergeCell ref="F25:N25"/>
    <mergeCell ref="O25:V25"/>
    <mergeCell ref="W25:Y25"/>
    <mergeCell ref="Z25:AD25"/>
    <mergeCell ref="AE25:AI25"/>
    <mergeCell ref="AJ23:AN23"/>
    <mergeCell ref="B24:D24"/>
    <mergeCell ref="F24:N24"/>
    <mergeCell ref="O24:V24"/>
    <mergeCell ref="W24:Y24"/>
    <mergeCell ref="Z24:AD24"/>
    <mergeCell ref="AE24:AI24"/>
    <mergeCell ref="AJ24:AN24"/>
    <mergeCell ref="B23:D23"/>
    <mergeCell ref="F23:N23"/>
    <mergeCell ref="O23:V23"/>
    <mergeCell ref="W23:Y23"/>
    <mergeCell ref="Z23:AD23"/>
    <mergeCell ref="AE23:AI23"/>
    <mergeCell ref="AJ21:AN21"/>
    <mergeCell ref="B22:D22"/>
    <mergeCell ref="F22:N22"/>
    <mergeCell ref="O22:V22"/>
    <mergeCell ref="W22:Y22"/>
    <mergeCell ref="Z22:AD22"/>
    <mergeCell ref="AE22:AI22"/>
    <mergeCell ref="AJ22:AN22"/>
    <mergeCell ref="B21:D21"/>
    <mergeCell ref="F21:N21"/>
    <mergeCell ref="O21:V21"/>
    <mergeCell ref="W21:Y21"/>
    <mergeCell ref="Z21:AD21"/>
    <mergeCell ref="AE21:AI21"/>
    <mergeCell ref="AE20:AI20"/>
    <mergeCell ref="AJ20:AN20"/>
    <mergeCell ref="B15:F15"/>
    <mergeCell ref="G15:U15"/>
    <mergeCell ref="V15:Y15"/>
    <mergeCell ref="Z15:AN15"/>
    <mergeCell ref="B16:F16"/>
    <mergeCell ref="G16:U16"/>
    <mergeCell ref="V16:Y16"/>
    <mergeCell ref="Z16:AN16"/>
    <mergeCell ref="A16:A18"/>
    <mergeCell ref="W10:Z10"/>
    <mergeCell ref="AA10:AL10"/>
    <mergeCell ref="AM10:AN10"/>
    <mergeCell ref="W11:Z11"/>
    <mergeCell ref="AA11:AL11"/>
    <mergeCell ref="B1:AN1"/>
    <mergeCell ref="B2:AN2"/>
    <mergeCell ref="B4:D8"/>
    <mergeCell ref="G4:L8"/>
    <mergeCell ref="N4:P8"/>
    <mergeCell ref="AG4:AN5"/>
    <mergeCell ref="AG6:AN8"/>
    <mergeCell ref="C10:F10"/>
    <mergeCell ref="I10:R10"/>
    <mergeCell ref="Q4:AA8"/>
    <mergeCell ref="AB4:AC8"/>
    <mergeCell ref="AD4:AF8"/>
    <mergeCell ref="B18:D20"/>
    <mergeCell ref="F18:N20"/>
    <mergeCell ref="O18:V20"/>
    <mergeCell ref="W18:Y20"/>
    <mergeCell ref="Z18:AN19"/>
    <mergeCell ref="Z20:AD20"/>
  </mergeCells>
  <phoneticPr fontId="1"/>
  <printOptions horizontalCentered="1" verticalCentered="1"/>
  <pageMargins left="0.51181102362204722" right="0.59055118110236227" top="0.70866141732283472" bottom="0.55118110236220474" header="0.31496062992125984" footer="0.31496062992125984"/>
  <pageSetup paperSize="9" scale="9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FF2E2-DD55-431A-AA5F-8A72B17E7E3B}">
  <dimension ref="B1:V55"/>
  <sheetViews>
    <sheetView zoomScaleNormal="100" workbookViewId="0">
      <selection activeCell="N58" sqref="N58"/>
    </sheetView>
  </sheetViews>
  <sheetFormatPr defaultColWidth="6.25" defaultRowHeight="18.75" customHeight="1" x14ac:dyDescent="0.15"/>
  <cols>
    <col min="4" max="4" width="8.5" bestFit="1" customWidth="1"/>
  </cols>
  <sheetData>
    <row r="1" spans="2:22" s="125" customFormat="1" ht="18.75" customHeight="1" x14ac:dyDescent="0.15">
      <c r="B1" s="124" t="s">
        <v>253</v>
      </c>
    </row>
    <row r="3" spans="2:22" ht="18.75" customHeight="1" x14ac:dyDescent="0.15">
      <c r="C3" t="s">
        <v>252</v>
      </c>
    </row>
    <row r="4" spans="2:22" ht="18.75" customHeight="1" x14ac:dyDescent="0.15">
      <c r="C4" t="s">
        <v>254</v>
      </c>
    </row>
    <row r="6" spans="2:22" ht="18.75" customHeight="1" x14ac:dyDescent="0.15">
      <c r="G6" t="s">
        <v>258</v>
      </c>
    </row>
    <row r="16" spans="2:22" ht="18.75" customHeight="1" x14ac:dyDescent="0.15">
      <c r="C16" s="210" t="s">
        <v>259</v>
      </c>
      <c r="D16" s="210"/>
      <c r="E16" s="210"/>
      <c r="F16" s="210"/>
      <c r="G16" s="210"/>
      <c r="H16" s="210"/>
      <c r="I16" s="210"/>
      <c r="J16" s="210"/>
      <c r="K16" s="210"/>
      <c r="L16" s="210"/>
      <c r="M16" s="210"/>
      <c r="N16" s="210"/>
      <c r="O16" s="210"/>
      <c r="P16" s="210"/>
      <c r="Q16" s="210"/>
      <c r="R16" s="210"/>
      <c r="S16" s="210"/>
      <c r="T16" s="210"/>
      <c r="U16" s="210"/>
      <c r="V16" s="210"/>
    </row>
    <row r="17" spans="3:22" ht="18.75" customHeight="1" x14ac:dyDescent="0.15">
      <c r="C17" s="210"/>
      <c r="D17" s="210"/>
      <c r="E17" s="210"/>
      <c r="F17" s="210"/>
      <c r="G17" s="210"/>
      <c r="H17" s="210"/>
      <c r="I17" s="210"/>
      <c r="J17" s="210"/>
      <c r="K17" s="210"/>
      <c r="L17" s="210"/>
      <c r="M17" s="210"/>
      <c r="N17" s="210"/>
      <c r="O17" s="210"/>
      <c r="P17" s="210"/>
      <c r="Q17" s="210"/>
      <c r="R17" s="210"/>
      <c r="S17" s="210"/>
      <c r="T17" s="210"/>
      <c r="U17" s="210"/>
      <c r="V17" s="210"/>
    </row>
    <row r="23" spans="3:22" ht="18.75" customHeight="1" x14ac:dyDescent="0.15">
      <c r="C23" s="212" t="s">
        <v>264</v>
      </c>
      <c r="D23" s="218"/>
      <c r="E23" s="219"/>
      <c r="F23" s="212" t="s">
        <v>263</v>
      </c>
      <c r="G23" s="213"/>
      <c r="H23" s="213"/>
      <c r="I23" s="213"/>
      <c r="J23" s="213"/>
      <c r="K23" s="213"/>
      <c r="L23" s="214"/>
      <c r="M23" s="212" t="s">
        <v>265</v>
      </c>
      <c r="N23" s="218"/>
      <c r="O23" s="218"/>
      <c r="P23" s="218"/>
      <c r="Q23" s="218"/>
      <c r="R23" s="218"/>
      <c r="S23" s="218"/>
      <c r="T23" s="218"/>
      <c r="U23" s="218"/>
      <c r="V23" s="219"/>
    </row>
    <row r="24" spans="3:22" ht="18.75" customHeight="1" x14ac:dyDescent="0.15">
      <c r="C24" s="220"/>
      <c r="D24" s="221"/>
      <c r="E24" s="222"/>
      <c r="F24" s="215"/>
      <c r="G24" s="216"/>
      <c r="H24" s="216"/>
      <c r="I24" s="216"/>
      <c r="J24" s="216"/>
      <c r="K24" s="216"/>
      <c r="L24" s="217"/>
      <c r="M24" s="220"/>
      <c r="N24" s="221"/>
      <c r="O24" s="221"/>
      <c r="P24" s="221"/>
      <c r="Q24" s="221"/>
      <c r="R24" s="221"/>
      <c r="S24" s="221"/>
      <c r="T24" s="221"/>
      <c r="U24" s="221"/>
      <c r="V24" s="222"/>
    </row>
    <row r="28" spans="3:22" ht="18.75" customHeight="1" x14ac:dyDescent="0.15">
      <c r="C28" s="102"/>
    </row>
    <row r="29" spans="3:22" ht="18.75" customHeight="1" x14ac:dyDescent="0.15">
      <c r="C29" s="102"/>
    </row>
    <row r="32" spans="3:22" ht="18.75" customHeight="1" x14ac:dyDescent="0.15">
      <c r="D32" s="53"/>
      <c r="K32" s="87"/>
    </row>
    <row r="54" spans="2:22" ht="33" customHeight="1" x14ac:dyDescent="0.15">
      <c r="B54" s="126" t="s">
        <v>266</v>
      </c>
    </row>
    <row r="55" spans="2:22" ht="66" customHeight="1" x14ac:dyDescent="0.15">
      <c r="B55" s="211" t="s">
        <v>260</v>
      </c>
      <c r="C55" s="211"/>
      <c r="D55" s="211"/>
      <c r="E55" s="211"/>
      <c r="F55" s="211"/>
      <c r="G55" s="211"/>
      <c r="H55" s="211"/>
      <c r="I55" s="211"/>
      <c r="J55" s="211"/>
      <c r="K55" s="211"/>
      <c r="L55" s="211"/>
      <c r="M55" s="211"/>
      <c r="N55" s="211"/>
      <c r="O55" s="211"/>
      <c r="P55" s="211"/>
      <c r="Q55" s="211"/>
      <c r="R55" s="211"/>
      <c r="S55" s="211"/>
      <c r="T55" s="211"/>
      <c r="U55" s="211"/>
      <c r="V55" s="211"/>
    </row>
  </sheetData>
  <mergeCells count="5">
    <mergeCell ref="C16:V17"/>
    <mergeCell ref="B55:V55"/>
    <mergeCell ref="F23:L24"/>
    <mergeCell ref="C23:E24"/>
    <mergeCell ref="M23:V24"/>
  </mergeCells>
  <phoneticPr fontId="1"/>
  <printOptions horizontalCentered="1" verticalCentered="1"/>
  <pageMargins left="0.70866141732283472" right="0.70866141732283472" top="0.74803149606299213" bottom="0.74803149606299213" header="0.31496062992125984" footer="0.31496062992125984"/>
  <pageSetup paperSize="9" scale="56"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CFF"/>
  </sheetPr>
  <dimension ref="A1:V32"/>
  <sheetViews>
    <sheetView zoomScale="95" zoomScaleNormal="95" zoomScalePageLayoutView="75" workbookViewId="0">
      <selection activeCell="M4" sqref="M4"/>
    </sheetView>
  </sheetViews>
  <sheetFormatPr defaultRowHeight="18.75" customHeight="1" x14ac:dyDescent="0.15"/>
  <cols>
    <col min="1" max="1" width="5.25" style="49" customWidth="1"/>
    <col min="2" max="2" width="6.25" style="83" customWidth="1"/>
    <col min="3" max="3" width="17.625" style="49" customWidth="1"/>
    <col min="4" max="4" width="5.625" style="91" customWidth="1"/>
    <col min="5" max="5" width="18.5" style="49" customWidth="1"/>
    <col min="6" max="7" width="9.75" style="83" customWidth="1"/>
    <col min="8" max="12" width="13.25" style="83" customWidth="1"/>
    <col min="13" max="15" width="9" style="49"/>
    <col min="16" max="16" width="3.625" style="49" customWidth="1"/>
    <col min="17" max="16384" width="9" style="49"/>
  </cols>
  <sheetData>
    <row r="1" spans="1:12" ht="18.75" customHeight="1" x14ac:dyDescent="0.15">
      <c r="C1" s="49" t="s">
        <v>200</v>
      </c>
    </row>
    <row r="2" spans="1:12" ht="25.5" customHeight="1" x14ac:dyDescent="0.15">
      <c r="B2" s="85"/>
      <c r="C2" s="84" t="s">
        <v>217</v>
      </c>
    </row>
    <row r="3" spans="1:12" ht="15.75" customHeight="1" x14ac:dyDescent="0.15">
      <c r="B3" s="85"/>
      <c r="C3" s="84"/>
    </row>
    <row r="4" spans="1:12" ht="22.5" customHeight="1" x14ac:dyDescent="0.15">
      <c r="B4" s="223" t="s">
        <v>214</v>
      </c>
      <c r="C4" s="224"/>
      <c r="D4" s="228" t="s">
        <v>208</v>
      </c>
      <c r="E4" s="230" t="s">
        <v>203</v>
      </c>
      <c r="F4" s="88" t="s">
        <v>213</v>
      </c>
      <c r="G4" s="88" t="s">
        <v>213</v>
      </c>
      <c r="H4" s="225" t="s">
        <v>267</v>
      </c>
      <c r="I4" s="226"/>
      <c r="J4" s="226"/>
      <c r="K4" s="226"/>
      <c r="L4" s="227"/>
    </row>
    <row r="5" spans="1:12" s="89" customFormat="1" ht="18.75" customHeight="1" x14ac:dyDescent="0.15">
      <c r="B5" s="111" t="s">
        <v>204</v>
      </c>
      <c r="C5" s="112" t="s">
        <v>175</v>
      </c>
      <c r="D5" s="229"/>
      <c r="E5" s="231"/>
      <c r="F5" s="90" t="s">
        <v>108</v>
      </c>
      <c r="G5" s="90" t="s">
        <v>212</v>
      </c>
      <c r="H5" s="96" t="s">
        <v>215</v>
      </c>
      <c r="I5" s="96" t="s">
        <v>205</v>
      </c>
      <c r="J5" s="96" t="s">
        <v>206</v>
      </c>
      <c r="K5" s="96" t="s">
        <v>207</v>
      </c>
      <c r="L5" s="96" t="s">
        <v>160</v>
      </c>
    </row>
    <row r="6" spans="1:12" ht="18.75" customHeight="1" x14ac:dyDescent="0.15">
      <c r="A6" s="49">
        <v>1</v>
      </c>
      <c r="B6" s="107"/>
      <c r="C6" s="108" t="str">
        <f>IFERROR(VLOOKUP(B6,[1]コード表!$K$3:$M$71,2),"")</f>
        <v/>
      </c>
      <c r="D6" s="107">
        <v>1</v>
      </c>
      <c r="E6" s="109" t="str">
        <f>IFERROR(VLOOKUP(D6,[1]コード表!$D$3:$E$11,2),"")</f>
        <v>軟式野球</v>
      </c>
      <c r="F6" s="127" t="s">
        <v>130</v>
      </c>
      <c r="G6" s="123"/>
      <c r="H6" s="107"/>
      <c r="I6" s="107"/>
      <c r="J6" s="123"/>
      <c r="K6" s="123"/>
      <c r="L6" s="107"/>
    </row>
    <row r="7" spans="1:12" ht="18.75" customHeight="1" x14ac:dyDescent="0.15">
      <c r="A7" s="49">
        <v>2</v>
      </c>
      <c r="B7" s="107"/>
      <c r="C7" s="108" t="str">
        <f>IFERROR(VLOOKUP(B7,[1]コード表!$K$3:$M$71,2),"")</f>
        <v/>
      </c>
      <c r="D7" s="107">
        <v>2</v>
      </c>
      <c r="E7" s="109" t="str">
        <f>IFERROR(VLOOKUP(D7,[1]コード表!$D$3:$E$11,2),"")</f>
        <v>バスケットボール</v>
      </c>
      <c r="F7" s="107" t="s">
        <v>130</v>
      </c>
      <c r="G7" s="107"/>
      <c r="H7" s="107"/>
      <c r="I7" s="107"/>
      <c r="J7" s="107"/>
      <c r="K7" s="107"/>
      <c r="L7" s="107"/>
    </row>
    <row r="8" spans="1:12" ht="18.75" customHeight="1" x14ac:dyDescent="0.15">
      <c r="A8" s="49">
        <v>3</v>
      </c>
      <c r="B8" s="107"/>
      <c r="C8" s="108" t="str">
        <f>IFERROR(VLOOKUP(B8,[1]コード表!$K$3:$M$71,2),"")</f>
        <v/>
      </c>
      <c r="D8" s="107">
        <v>2</v>
      </c>
      <c r="E8" s="109" t="str">
        <f>IFERROR(VLOOKUP(D8,[1]コード表!$D$3:$E$11,2),"")</f>
        <v>バスケットボール</v>
      </c>
      <c r="F8" s="107" t="s">
        <v>130</v>
      </c>
      <c r="G8" s="107"/>
      <c r="H8" s="107"/>
      <c r="I8" s="107"/>
      <c r="J8" s="107"/>
      <c r="K8" s="107"/>
      <c r="L8" s="107"/>
    </row>
    <row r="9" spans="1:12" ht="18.75" customHeight="1" x14ac:dyDescent="0.15">
      <c r="A9" s="49">
        <v>4</v>
      </c>
      <c r="B9" s="107"/>
      <c r="C9" s="108" t="str">
        <f>IFERROR(VLOOKUP(B9,[1]コード表!$K$3:$M$71,2),"")</f>
        <v/>
      </c>
      <c r="D9" s="107">
        <v>3</v>
      </c>
      <c r="E9" s="109" t="str">
        <f>IFERROR(VLOOKUP(D9,[1]コード表!$D$3:$E$11,2),"")</f>
        <v>バレーボール</v>
      </c>
      <c r="F9" s="107" t="s">
        <v>130</v>
      </c>
      <c r="G9" s="107"/>
      <c r="H9" s="107"/>
      <c r="I9" s="107"/>
      <c r="J9" s="107"/>
      <c r="K9" s="107"/>
      <c r="L9" s="107"/>
    </row>
    <row r="10" spans="1:12" ht="18.75" customHeight="1" x14ac:dyDescent="0.15">
      <c r="A10" s="49">
        <v>5</v>
      </c>
      <c r="B10" s="107"/>
      <c r="C10" s="108" t="str">
        <f>IFERROR(VLOOKUP(B10,[1]コード表!$K$3:$M$71,2),"")</f>
        <v/>
      </c>
      <c r="D10" s="107">
        <v>3</v>
      </c>
      <c r="E10" s="109" t="str">
        <f>IFERROR(VLOOKUP(D10,[1]コード表!$D$3:$E$11,2),"")</f>
        <v>バレーボール</v>
      </c>
      <c r="F10" s="107" t="s">
        <v>131</v>
      </c>
      <c r="G10" s="107"/>
      <c r="H10" s="107"/>
      <c r="I10" s="107"/>
      <c r="J10" s="107"/>
      <c r="K10" s="107"/>
      <c r="L10" s="107"/>
    </row>
    <row r="11" spans="1:12" ht="18.75" customHeight="1" x14ac:dyDescent="0.15">
      <c r="A11" s="49">
        <v>6</v>
      </c>
      <c r="B11" s="107"/>
      <c r="C11" s="108" t="str">
        <f>IFERROR(VLOOKUP(B11,[1]コード表!$K$3:$M$71,2),"")</f>
        <v/>
      </c>
      <c r="D11" s="107">
        <v>4</v>
      </c>
      <c r="E11" s="109" t="str">
        <f>IFERROR(VLOOKUP(D11,[1]コード表!$D$3:$E$11,2),"")</f>
        <v>バドミントン</v>
      </c>
      <c r="F11" s="107" t="s">
        <v>211</v>
      </c>
      <c r="G11" s="107" t="s">
        <v>165</v>
      </c>
      <c r="H11" s="107"/>
      <c r="I11" s="107"/>
      <c r="J11" s="107"/>
      <c r="K11" s="107"/>
      <c r="L11" s="107"/>
    </row>
    <row r="12" spans="1:12" ht="18.75" customHeight="1" x14ac:dyDescent="0.15">
      <c r="A12" s="49">
        <v>7</v>
      </c>
      <c r="B12" s="107"/>
      <c r="C12" s="108" t="str">
        <f>IFERROR(VLOOKUP(B12,[1]コード表!$K$3:$M$71,2),"")</f>
        <v/>
      </c>
      <c r="D12" s="107">
        <v>4</v>
      </c>
      <c r="E12" s="109" t="str">
        <f>IFERROR(VLOOKUP(D12,[1]コード表!$D$3:$E$11,2),"")</f>
        <v>バドミントン</v>
      </c>
      <c r="F12" s="107" t="s">
        <v>130</v>
      </c>
      <c r="G12" s="107" t="s">
        <v>166</v>
      </c>
      <c r="H12" s="107"/>
      <c r="I12" s="107"/>
      <c r="J12" s="107"/>
      <c r="K12" s="107"/>
      <c r="L12" s="107"/>
    </row>
    <row r="13" spans="1:12" ht="18.75" customHeight="1" x14ac:dyDescent="0.15">
      <c r="A13" s="49">
        <v>8</v>
      </c>
      <c r="B13" s="107"/>
      <c r="C13" s="108" t="str">
        <f>IFERROR(VLOOKUP(B13,[1]コード表!$K$3:$M$71,2),"")</f>
        <v/>
      </c>
      <c r="D13" s="107">
        <v>4</v>
      </c>
      <c r="E13" s="109" t="str">
        <f>IFERROR(VLOOKUP(D13,[1]コード表!$D$3:$E$11,2),"")</f>
        <v>バドミントン</v>
      </c>
      <c r="F13" s="107" t="s">
        <v>131</v>
      </c>
      <c r="G13" s="107" t="s">
        <v>166</v>
      </c>
      <c r="H13" s="107"/>
      <c r="I13" s="107"/>
      <c r="J13" s="107"/>
      <c r="K13" s="107"/>
      <c r="L13" s="107"/>
    </row>
    <row r="14" spans="1:12" ht="18.75" customHeight="1" x14ac:dyDescent="0.15">
      <c r="A14" s="49">
        <v>9</v>
      </c>
      <c r="B14" s="107"/>
      <c r="C14" s="108" t="str">
        <f>IFERROR(VLOOKUP(B14,[1]コード表!$K$3:$M$71,2),"")</f>
        <v/>
      </c>
      <c r="D14" s="107">
        <v>5</v>
      </c>
      <c r="E14" s="109" t="str">
        <f>IFERROR(VLOOKUP(D14,[1]コード表!$D$3:$E$11,2),"")</f>
        <v>卓球</v>
      </c>
      <c r="F14" s="107" t="s">
        <v>130</v>
      </c>
      <c r="G14" s="107" t="s">
        <v>165</v>
      </c>
      <c r="H14" s="107"/>
      <c r="I14" s="107"/>
      <c r="J14" s="107"/>
      <c r="K14" s="107"/>
      <c r="L14" s="107"/>
    </row>
    <row r="15" spans="1:12" ht="18.75" customHeight="1" x14ac:dyDescent="0.15">
      <c r="A15" s="49">
        <v>10</v>
      </c>
      <c r="B15" s="107"/>
      <c r="C15" s="108" t="str">
        <f>IFERROR(VLOOKUP(B15,[1]コード表!$K$3:$M$71,2),"")</f>
        <v/>
      </c>
      <c r="D15" s="107">
        <v>5</v>
      </c>
      <c r="E15" s="109" t="str">
        <f>IFERROR(VLOOKUP(D15,[1]コード表!$D$3:$E$11,2),"")</f>
        <v>卓球</v>
      </c>
      <c r="F15" s="107" t="s">
        <v>131</v>
      </c>
      <c r="G15" s="107" t="s">
        <v>165</v>
      </c>
      <c r="H15" s="107"/>
      <c r="I15" s="107"/>
      <c r="J15" s="107"/>
      <c r="K15" s="107"/>
      <c r="L15" s="107"/>
    </row>
    <row r="16" spans="1:12" ht="18.75" customHeight="1" x14ac:dyDescent="0.15">
      <c r="A16" s="49">
        <v>11</v>
      </c>
      <c r="B16" s="107"/>
      <c r="C16" s="108" t="str">
        <f>IFERROR(VLOOKUP(B16,[1]コード表!$K$3:$M$71,2),"")</f>
        <v/>
      </c>
      <c r="D16" s="107">
        <v>5</v>
      </c>
      <c r="E16" s="109" t="str">
        <f>IFERROR(VLOOKUP(D16,[1]コード表!$D$3:$E$11,2),"")</f>
        <v>卓球</v>
      </c>
      <c r="F16" s="107" t="s">
        <v>130</v>
      </c>
      <c r="G16" s="107" t="s">
        <v>166</v>
      </c>
      <c r="H16" s="107"/>
      <c r="I16" s="107"/>
      <c r="J16" s="107"/>
      <c r="K16" s="107"/>
      <c r="L16" s="107"/>
    </row>
    <row r="17" spans="1:22" ht="18.75" customHeight="1" x14ac:dyDescent="0.15">
      <c r="A17" s="49">
        <v>12</v>
      </c>
      <c r="B17" s="107"/>
      <c r="C17" s="108" t="str">
        <f>IFERROR(VLOOKUP(B17,[1]コード表!$K$3:$M$71,2),"")</f>
        <v/>
      </c>
      <c r="D17" s="107">
        <v>5</v>
      </c>
      <c r="E17" s="109" t="str">
        <f>IFERROR(VLOOKUP(D17,[1]コード表!$D$3:$E$11,2),"")</f>
        <v>卓球</v>
      </c>
      <c r="F17" s="110" t="s">
        <v>131</v>
      </c>
      <c r="G17" s="107" t="s">
        <v>166</v>
      </c>
      <c r="H17" s="110"/>
      <c r="I17" s="107"/>
      <c r="J17" s="110"/>
      <c r="K17" s="107"/>
      <c r="L17" s="107"/>
    </row>
    <row r="18" spans="1:22" ht="18.75" customHeight="1" x14ac:dyDescent="0.15">
      <c r="A18" s="49">
        <v>13</v>
      </c>
      <c r="B18" s="107"/>
      <c r="C18" s="108" t="str">
        <f>IFERROR(VLOOKUP(B18,[1]コード表!$K$3:$M$71,2),"")</f>
        <v/>
      </c>
      <c r="D18" s="107">
        <v>6</v>
      </c>
      <c r="E18" s="109" t="str">
        <f>IFERROR(VLOOKUP(D18,[1]コード表!$D$3:$E$11,2),"")</f>
        <v>ソフトテニス</v>
      </c>
      <c r="F18" s="107" t="s">
        <v>130</v>
      </c>
      <c r="G18" s="107" t="s">
        <v>165</v>
      </c>
      <c r="H18" s="107"/>
      <c r="I18" s="107"/>
      <c r="J18" s="107"/>
      <c r="K18" s="107"/>
      <c r="L18" s="107"/>
    </row>
    <row r="19" spans="1:22" ht="18.75" customHeight="1" x14ac:dyDescent="0.15">
      <c r="A19" s="49">
        <v>14</v>
      </c>
      <c r="B19" s="107"/>
      <c r="C19" s="108" t="str">
        <f>IFERROR(VLOOKUP(B19,[1]コード表!$K$3:$M$71,2),"")</f>
        <v/>
      </c>
      <c r="D19" s="107">
        <v>6</v>
      </c>
      <c r="E19" s="109" t="str">
        <f>IFERROR(VLOOKUP(D19,[1]コード表!$D$3:$E$11,2),"")</f>
        <v>ソフトテニス</v>
      </c>
      <c r="F19" s="107" t="s">
        <v>131</v>
      </c>
      <c r="G19" s="107" t="s">
        <v>165</v>
      </c>
      <c r="H19" s="107"/>
      <c r="I19" s="107"/>
      <c r="J19" s="107"/>
      <c r="K19" s="107"/>
      <c r="L19" s="107"/>
    </row>
    <row r="20" spans="1:22" ht="18.75" customHeight="1" x14ac:dyDescent="0.15">
      <c r="A20" s="49">
        <v>15</v>
      </c>
      <c r="B20" s="107"/>
      <c r="C20" s="108" t="str">
        <f>IFERROR(VLOOKUP(B20,[1]コード表!$K$3:$M$71,2),"")</f>
        <v/>
      </c>
      <c r="D20" s="107">
        <v>6</v>
      </c>
      <c r="E20" s="109" t="str">
        <f>IFERROR(VLOOKUP(D20,[1]コード表!$D$3:$E$11,2),"")</f>
        <v>ソフトテニス</v>
      </c>
      <c r="F20" s="107" t="s">
        <v>130</v>
      </c>
      <c r="G20" s="107" t="s">
        <v>166</v>
      </c>
      <c r="H20" s="107"/>
      <c r="I20" s="107"/>
      <c r="J20" s="107"/>
      <c r="K20" s="107"/>
      <c r="L20" s="107"/>
    </row>
    <row r="21" spans="1:22" ht="18.75" customHeight="1" x14ac:dyDescent="0.15">
      <c r="A21" s="49">
        <v>16</v>
      </c>
      <c r="B21" s="107"/>
      <c r="C21" s="108" t="str">
        <f>IFERROR(VLOOKUP(B21,[1]コード表!$K$3:$M$71,2),"")</f>
        <v/>
      </c>
      <c r="D21" s="107">
        <v>6</v>
      </c>
      <c r="E21" s="109" t="str">
        <f>IFERROR(VLOOKUP(D21,[1]コード表!$D$3:$E$11,2),"")</f>
        <v>ソフトテニス</v>
      </c>
      <c r="F21" s="107" t="s">
        <v>131</v>
      </c>
      <c r="G21" s="107" t="s">
        <v>166</v>
      </c>
      <c r="H21" s="107"/>
      <c r="I21" s="107"/>
      <c r="J21" s="107"/>
      <c r="K21" s="107"/>
      <c r="L21" s="107"/>
    </row>
    <row r="22" spans="1:22" ht="18.75" customHeight="1" x14ac:dyDescent="0.15">
      <c r="A22" s="49">
        <v>17</v>
      </c>
      <c r="B22" s="107"/>
      <c r="C22" s="108" t="str">
        <f>IFERROR(VLOOKUP(B22,[1]コード表!$K$3:$M$71,2),"")</f>
        <v/>
      </c>
      <c r="D22" s="107">
        <v>7</v>
      </c>
      <c r="E22" s="109" t="str">
        <f>IFERROR(VLOOKUP(D22,[1]コード表!$D$3:$E$11,2),"")</f>
        <v>柔道</v>
      </c>
      <c r="F22" s="107" t="s">
        <v>130</v>
      </c>
      <c r="G22" s="107" t="s">
        <v>165</v>
      </c>
      <c r="H22" s="107"/>
      <c r="I22" s="107"/>
      <c r="J22" s="107"/>
      <c r="K22" s="107"/>
      <c r="L22" s="107"/>
    </row>
    <row r="23" spans="1:22" ht="18.75" customHeight="1" x14ac:dyDescent="0.15">
      <c r="A23" s="49">
        <v>18</v>
      </c>
      <c r="B23" s="107"/>
      <c r="C23" s="108" t="str">
        <f>IFERROR(VLOOKUP(B23,[1]コード表!$K$3:$M$71,2),"")</f>
        <v/>
      </c>
      <c r="D23" s="107">
        <v>7</v>
      </c>
      <c r="E23" s="109" t="str">
        <f>IFERROR(VLOOKUP(D23,[1]コード表!$D$3:$E$11,2),"")</f>
        <v>柔道</v>
      </c>
      <c r="F23" s="107" t="s">
        <v>131</v>
      </c>
      <c r="G23" s="107" t="s">
        <v>165</v>
      </c>
      <c r="H23" s="107"/>
      <c r="I23" s="107"/>
      <c r="J23" s="107"/>
      <c r="K23" s="107"/>
      <c r="L23" s="107"/>
    </row>
    <row r="24" spans="1:22" ht="18.75" customHeight="1" x14ac:dyDescent="0.15">
      <c r="A24" s="49">
        <v>19</v>
      </c>
      <c r="B24" s="107"/>
      <c r="C24" s="108" t="str">
        <f>IFERROR(VLOOKUP(B24,[1]コード表!$K$3:$M$71,2),"")</f>
        <v/>
      </c>
      <c r="D24" s="107">
        <v>7</v>
      </c>
      <c r="E24" s="109" t="str">
        <f>IFERROR(VLOOKUP(D24,[1]コード表!$D$3:$E$11,2),"")</f>
        <v>柔道</v>
      </c>
      <c r="F24" s="107" t="s">
        <v>130</v>
      </c>
      <c r="G24" s="107" t="s">
        <v>166</v>
      </c>
      <c r="H24" s="107"/>
      <c r="I24" s="107"/>
      <c r="J24" s="107"/>
      <c r="K24" s="107"/>
      <c r="L24" s="107"/>
    </row>
    <row r="25" spans="1:22" ht="18.75" customHeight="1" x14ac:dyDescent="0.15">
      <c r="A25" s="49">
        <v>20</v>
      </c>
      <c r="B25" s="107"/>
      <c r="C25" s="108" t="str">
        <f>IFERROR(VLOOKUP(B25,[1]コード表!$K$3:$M$71,2),"")</f>
        <v/>
      </c>
      <c r="D25" s="107">
        <v>7</v>
      </c>
      <c r="E25" s="109" t="str">
        <f>IFERROR(VLOOKUP(D25,[1]コード表!$D$3:$E$11,2),"")</f>
        <v>柔道</v>
      </c>
      <c r="F25" s="107" t="s">
        <v>131</v>
      </c>
      <c r="G25" s="107" t="s">
        <v>166</v>
      </c>
      <c r="H25" s="107"/>
      <c r="I25" s="107"/>
      <c r="J25" s="107"/>
      <c r="K25" s="107"/>
      <c r="L25" s="107"/>
    </row>
    <row r="26" spans="1:22" ht="18.75" customHeight="1" x14ac:dyDescent="0.15">
      <c r="A26" s="49">
        <v>21</v>
      </c>
      <c r="B26" s="107"/>
      <c r="C26" s="108" t="str">
        <f>IFERROR(VLOOKUP(B26,[1]コード表!$K$3:$M$71,2),"")</f>
        <v/>
      </c>
      <c r="D26" s="107">
        <v>8</v>
      </c>
      <c r="E26" s="109" t="str">
        <f>IFERROR(VLOOKUP(D26,[1]コード表!$D$3:$E$11,2),"")</f>
        <v>剣道</v>
      </c>
      <c r="F26" s="107" t="s">
        <v>211</v>
      </c>
      <c r="G26" s="107" t="s">
        <v>165</v>
      </c>
      <c r="H26" s="107"/>
      <c r="I26" s="107"/>
      <c r="J26" s="107"/>
      <c r="K26" s="107"/>
      <c r="L26" s="107"/>
    </row>
    <row r="27" spans="1:22" ht="18.75" customHeight="1" x14ac:dyDescent="0.15">
      <c r="A27" s="49">
        <v>22</v>
      </c>
      <c r="B27" s="107"/>
      <c r="C27" s="108" t="str">
        <f>IFERROR(VLOOKUP(B27,[1]コード表!$K$3:$M$71,2),"")</f>
        <v/>
      </c>
      <c r="D27" s="107">
        <v>8</v>
      </c>
      <c r="E27" s="109" t="str">
        <f>IFERROR(VLOOKUP(D27,[1]コード表!$D$3:$E$11,2),"")</f>
        <v>剣道</v>
      </c>
      <c r="F27" s="107" t="s">
        <v>130</v>
      </c>
      <c r="G27" s="107" t="s">
        <v>166</v>
      </c>
      <c r="H27" s="107"/>
      <c r="I27" s="107"/>
      <c r="J27" s="107"/>
      <c r="K27" s="107"/>
      <c r="L27" s="107"/>
    </row>
    <row r="28" spans="1:22" ht="18.75" customHeight="1" x14ac:dyDescent="0.15">
      <c r="A28" s="49">
        <v>23</v>
      </c>
      <c r="B28" s="107"/>
      <c r="C28" s="108" t="str">
        <f>IFERROR(VLOOKUP(B28,[1]コード表!$K$3:$M$71,2),"")</f>
        <v/>
      </c>
      <c r="D28" s="107">
        <v>8</v>
      </c>
      <c r="E28" s="109" t="str">
        <f>IFERROR(VLOOKUP(D28,[1]コード表!$D$3:$E$11,2),"")</f>
        <v>剣道</v>
      </c>
      <c r="F28" s="107" t="s">
        <v>131</v>
      </c>
      <c r="G28" s="107" t="s">
        <v>166</v>
      </c>
      <c r="H28" s="107"/>
      <c r="I28" s="107"/>
      <c r="J28" s="107"/>
      <c r="K28" s="107"/>
      <c r="L28" s="107"/>
    </row>
    <row r="29" spans="1:22" ht="18.75" customHeight="1" x14ac:dyDescent="0.15">
      <c r="A29" s="49">
        <v>24</v>
      </c>
      <c r="B29" s="107"/>
      <c r="C29" s="108" t="str">
        <f>IFERROR(VLOOKUP(B29,[1]コード表!$K$3:$M$71,2),"")</f>
        <v/>
      </c>
      <c r="D29" s="107">
        <v>9</v>
      </c>
      <c r="E29" s="109" t="str">
        <f>IFERROR(VLOOKUP(D29,[1]コード表!$D$3:$E$11,2),"")</f>
        <v>サッカー</v>
      </c>
      <c r="F29" s="107" t="s">
        <v>130</v>
      </c>
      <c r="G29" s="107"/>
      <c r="H29" s="107"/>
      <c r="I29" s="107"/>
      <c r="J29" s="107"/>
      <c r="K29" s="107"/>
      <c r="L29" s="107"/>
    </row>
    <row r="31" spans="1:22" customFormat="1" ht="33" customHeight="1" x14ac:dyDescent="0.15">
      <c r="B31" s="126" t="s">
        <v>266</v>
      </c>
    </row>
    <row r="32" spans="1:22" customFormat="1" ht="66" customHeight="1" x14ac:dyDescent="0.15">
      <c r="B32" s="211" t="s">
        <v>260</v>
      </c>
      <c r="C32" s="211"/>
      <c r="D32" s="211"/>
      <c r="E32" s="211"/>
      <c r="F32" s="211"/>
      <c r="G32" s="211"/>
      <c r="H32" s="211"/>
      <c r="I32" s="211"/>
      <c r="J32" s="211"/>
      <c r="K32" s="211"/>
      <c r="L32" s="211"/>
      <c r="M32" s="211"/>
      <c r="N32" s="211"/>
      <c r="O32" s="211"/>
      <c r="P32" s="211"/>
      <c r="Q32" s="211"/>
      <c r="R32" s="211"/>
      <c r="S32" s="211"/>
      <c r="T32" s="211"/>
      <c r="U32" s="211"/>
      <c r="V32" s="211"/>
    </row>
  </sheetData>
  <mergeCells count="5">
    <mergeCell ref="B4:C4"/>
    <mergeCell ref="H4:L4"/>
    <mergeCell ref="D4:D5"/>
    <mergeCell ref="E4:E5"/>
    <mergeCell ref="B32:V32"/>
  </mergeCells>
  <phoneticPr fontId="1"/>
  <pageMargins left="0.25" right="0.25" top="0.75" bottom="0.75" header="0.3" footer="0.3"/>
  <pageSetup paperSize="9" scale="8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流れ</vt:lpstr>
      <vt:lpstr>解説シート①</vt:lpstr>
      <vt:lpstr>コード表</vt:lpstr>
      <vt:lpstr>選手基本データ</vt:lpstr>
      <vt:lpstr>【承諾書】作成シート</vt:lpstr>
      <vt:lpstr>承諾書</vt:lpstr>
      <vt:lpstr>解説シート②</vt:lpstr>
      <vt:lpstr>【参加申込書】作成シート（事務局提出用）</vt:lpstr>
      <vt:lpstr>'【参加申込書】作成シート（事務局提出用）'!Print_Area</vt:lpstr>
      <vt:lpstr>【承諾書】作成シート!Print_Area</vt:lpstr>
      <vt:lpstr>コード表!Print_Area</vt:lpstr>
      <vt:lpstr>解説シート②!Print_Area</vt:lpstr>
      <vt:lpstr>承諾書!Print_Area</vt:lpstr>
      <vt:lpstr>選手基本データ!Print_Area</vt:lpstr>
      <vt:lpstr>流れ!Print_Area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杉田勝徳</cp:lastModifiedBy>
  <cp:lastPrinted>2019-06-27T06:27:43Z</cp:lastPrinted>
  <dcterms:created xsi:type="dcterms:W3CDTF">2019-05-24T04:36:41Z</dcterms:created>
  <dcterms:modified xsi:type="dcterms:W3CDTF">2019-06-27T06:27:44Z</dcterms:modified>
</cp:coreProperties>
</file>